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AČR_GAMA\Vzory dokumentů\"/>
    </mc:Choice>
  </mc:AlternateContent>
  <workbookProtection revisionsPassword="8D17" lockRevision="1"/>
  <bookViews>
    <workbookView xWindow="0" yWindow="0" windowWidth="20490" windowHeight="7155"/>
  </bookViews>
  <sheets>
    <sheet name="TITUL, 1, 2, 6-9" sheetId="1" r:id="rId1"/>
    <sheet name="3" sheetId="2" r:id="rId2"/>
    <sheet name="4" sheetId="3" r:id="rId3"/>
    <sheet name="5" sheetId="4" r:id="rId4"/>
    <sheet name="nastavení" sheetId="5" state="hidden" r:id="rId5"/>
  </sheets>
  <definedNames>
    <definedName name="_xlnm._FilterDatabase" localSheetId="4" hidden="1">nastavení!$J$2:$M$2</definedName>
    <definedName name="bod_1.14._Kategorie_výzkumu_experimentálního_vývoje_a_inovací">nastavení!$A$7:$A$9</definedName>
    <definedName name="bod_1.15.1._Národní_priority_orientovaného_výzkumu_experimentálního_vývoje_a_inovací">nastavení!$D$2:$D$178</definedName>
    <definedName name="bod_1.16._Výsledky_dílčího_projektu_budou_uplatněny_v_oboru_dle_CZ_NACE">nastavení!$E$2:$E$348</definedName>
    <definedName name="bod_1.7._Kód_důvěrnosti_údajů">nastavení!$A$2:$A$4</definedName>
    <definedName name="bod_1.8._1.10._obory_CEP_dílčího_projektu">nastavení!$F$2:$F$135</definedName>
    <definedName name="bod_2._Novost_výsledku_míra_inovace">nastavení!$A$12:$A$16</definedName>
    <definedName name="bod_3.1._Role">nastavení!$A$19:$A$20</definedName>
    <definedName name="bod_4.2.2.4._Druh_výsledku_podle_struktury_databáze_RIV">nastavení!$A$23:$A$29</definedName>
    <definedName name="bod_Měsíce_řešení_projektu">nastavení!$A$32:$A$43</definedName>
    <definedName name="bod_Roky_implementace_vysledku">nastavení!$A$53:$A$60</definedName>
    <definedName name="bod_Roky_řešení_projektu">nastavení!$A$46:$A$50</definedName>
    <definedName name="_xlnm.Print_Area" localSheetId="1">'3'!$A$1:$T$100</definedName>
    <definedName name="_xlnm.Print_Area" localSheetId="3">'5'!$A$1:$M$25</definedName>
    <definedName name="Z_8F5C159B_DFE3_4174_8808_229F7563F2FB_.wvu.FilterData" localSheetId="4" hidden="1">nastavení!$J$2:$M$2</definedName>
    <definedName name="Z_8F5C159B_DFE3_4174_8808_229F7563F2FB_.wvu.PrintArea" localSheetId="1" hidden="1">'3'!$A$1:$T$100</definedName>
    <definedName name="Z_8F5C159B_DFE3_4174_8808_229F7563F2FB_.wvu.PrintArea" localSheetId="3" hidden="1">'5'!$A$1:$M$25</definedName>
    <definedName name="Z_A6F1E8F6_0F5A_43FB_ADC1_71A10FAD7AA9_.wvu.FilterData" localSheetId="4" hidden="1">nastavení!$J$2:$M$2</definedName>
    <definedName name="Z_A6F1E8F6_0F5A_43FB_ADC1_71A10FAD7AA9_.wvu.PrintArea" localSheetId="1" hidden="1">'3'!$A$1:$T$100</definedName>
    <definedName name="Z_A6F1E8F6_0F5A_43FB_ADC1_71A10FAD7AA9_.wvu.PrintArea" localSheetId="3" hidden="1">'5'!$A$1:$M$25</definedName>
    <definedName name="Z_AF64BEBD_3734_436D_A661_AC7E2AB009A1_.wvu.FilterData" localSheetId="4" hidden="1">nastavení!$J$2:$M$2</definedName>
    <definedName name="Z_AF64BEBD_3734_436D_A661_AC7E2AB009A1_.wvu.PrintArea" localSheetId="1" hidden="1">'3'!$A$1:$T$100</definedName>
    <definedName name="Z_AF64BEBD_3734_436D_A661_AC7E2AB009A1_.wvu.PrintArea" localSheetId="3" hidden="1">'5'!$A$1:$M$25</definedName>
    <definedName name="Z_E2A74E9E_88FD_4458_ABB9_B8D1A7C3CF36_.wvu.FilterData" localSheetId="4" hidden="1">nastavení!$J$2:$M$2</definedName>
    <definedName name="Z_E2A74E9E_88FD_4458_ABB9_B8D1A7C3CF36_.wvu.PrintArea" localSheetId="1" hidden="1">'3'!$A$1:$T$100</definedName>
    <definedName name="Z_E2A74E9E_88FD_4458_ABB9_B8D1A7C3CF36_.wvu.PrintArea" localSheetId="3" hidden="1">'5'!$A$1:$M$25</definedName>
  </definedNames>
  <calcPr calcId="152511" iterateDelta="1E-4"/>
  <customWorkbookViews>
    <customWorkbookView name="Štemberková Růžena RNDr. – osobní zobrazení" guid="{AF64BEBD-3734-436D-A661-AC7E2AB009A1}" mergeInterval="0" personalView="1" maximized="1" xWindow="-8" yWindow="-8" windowWidth="1936" windowHeight="1056" activeSheetId="3"/>
    <customWorkbookView name="Petr Putz – osobní zobrazení" guid="{8F5C159B-DFE3-4174-8808-229F7563F2FB}" mergeInterval="0" personalView="1" maximized="1" windowWidth="1920" windowHeight="854" activeSheetId="1"/>
    <customWorkbookView name="Ondřej Kaštovský – osobní zobrazení" guid="{E2A74E9E-88FD-4458-ABB9-B8D1A7C3CF36}" mergeInterval="0" personalView="1" maximized="1" windowWidth="1916" windowHeight="865" activeSheetId="1"/>
    <customWorkbookView name="Aneta Jurová – osobní zobrazení" guid="{A6F1E8F6-0F5A-43FB-ADC1-71A10FAD7AA9}" mergeInterval="0" personalView="1" maximized="1" windowWidth="1366" windowHeight="582" activeSheetId="1"/>
  </customWorkbookViews>
</workbook>
</file>

<file path=xl/calcChain.xml><?xml version="1.0" encoding="utf-8"?>
<calcChain xmlns="http://schemas.openxmlformats.org/spreadsheetml/2006/main">
  <c r="B4" i="4" l="1"/>
  <c r="B3" i="4"/>
  <c r="B2" i="4"/>
  <c r="B4" i="3"/>
  <c r="B3" i="3"/>
  <c r="B2" i="3"/>
  <c r="B4" i="2"/>
  <c r="B3" i="2"/>
  <c r="B2" i="2"/>
  <c r="CK26" i="3" l="1"/>
  <c r="CF26" i="3"/>
  <c r="BS26" i="3"/>
  <c r="BN26" i="3"/>
  <c r="BA26" i="3"/>
  <c r="AV26" i="3"/>
  <c r="AI26" i="3"/>
  <c r="AD26" i="3"/>
  <c r="BX26" i="3"/>
  <c r="BF26" i="3"/>
  <c r="AN26" i="3"/>
  <c r="V26" i="3"/>
  <c r="M987" i="5" l="1"/>
  <c r="L987" i="5"/>
  <c r="K987" i="5"/>
  <c r="J987" i="5"/>
  <c r="M986" i="5"/>
  <c r="L986" i="5"/>
  <c r="K986" i="5"/>
  <c r="J986" i="5"/>
  <c r="M985" i="5"/>
  <c r="L985" i="5"/>
  <c r="K985" i="5"/>
  <c r="J985" i="5"/>
  <c r="M984" i="5"/>
  <c r="L984" i="5"/>
  <c r="K984" i="5"/>
  <c r="J984" i="5"/>
  <c r="M983" i="5"/>
  <c r="L983" i="5"/>
  <c r="K983" i="5"/>
  <c r="J983" i="5"/>
  <c r="M982" i="5"/>
  <c r="L982" i="5"/>
  <c r="K982" i="5"/>
  <c r="J982" i="5"/>
  <c r="M981" i="5"/>
  <c r="L981" i="5"/>
  <c r="K981" i="5"/>
  <c r="J981" i="5"/>
  <c r="M980" i="5"/>
  <c r="L980" i="5"/>
  <c r="K980" i="5"/>
  <c r="J980" i="5"/>
  <c r="M979" i="5"/>
  <c r="L979" i="5"/>
  <c r="K979" i="5"/>
  <c r="J979" i="5"/>
  <c r="M978" i="5"/>
  <c r="L978" i="5"/>
  <c r="K978" i="5"/>
  <c r="J978" i="5"/>
  <c r="M977" i="5"/>
  <c r="L977" i="5"/>
  <c r="K977" i="5"/>
  <c r="J977" i="5"/>
  <c r="M976" i="5"/>
  <c r="L976" i="5"/>
  <c r="K976" i="5"/>
  <c r="J976" i="5"/>
  <c r="M975" i="5"/>
  <c r="L975" i="5"/>
  <c r="K975" i="5"/>
  <c r="J975" i="5"/>
  <c r="M974" i="5"/>
  <c r="L974" i="5"/>
  <c r="K974" i="5"/>
  <c r="J974" i="5"/>
  <c r="M973" i="5"/>
  <c r="L973" i="5"/>
  <c r="K973" i="5"/>
  <c r="J973" i="5"/>
  <c r="M972" i="5"/>
  <c r="L972" i="5"/>
  <c r="K972" i="5"/>
  <c r="J972" i="5"/>
  <c r="M971" i="5"/>
  <c r="L971" i="5"/>
  <c r="K971" i="5"/>
  <c r="J971" i="5"/>
  <c r="M970" i="5"/>
  <c r="L970" i="5"/>
  <c r="K970" i="5"/>
  <c r="J970" i="5"/>
  <c r="M969" i="5"/>
  <c r="L969" i="5"/>
  <c r="K969" i="5"/>
  <c r="J969" i="5"/>
  <c r="M968" i="5"/>
  <c r="L968" i="5"/>
  <c r="K968" i="5"/>
  <c r="J968" i="5"/>
  <c r="M967" i="5"/>
  <c r="L967" i="5"/>
  <c r="K967" i="5"/>
  <c r="J967" i="5"/>
  <c r="M966" i="5"/>
  <c r="L966" i="5"/>
  <c r="K966" i="5"/>
  <c r="J966" i="5"/>
  <c r="M965" i="5"/>
  <c r="L965" i="5"/>
  <c r="K965" i="5"/>
  <c r="J965" i="5"/>
  <c r="M964" i="5"/>
  <c r="L964" i="5"/>
  <c r="K964" i="5"/>
  <c r="J964" i="5"/>
  <c r="M963" i="5"/>
  <c r="L963" i="5"/>
  <c r="K963" i="5"/>
  <c r="J963" i="5"/>
  <c r="M962" i="5"/>
  <c r="L962" i="5"/>
  <c r="K962" i="5"/>
  <c r="J962" i="5"/>
  <c r="M961" i="5"/>
  <c r="L961" i="5"/>
  <c r="K961" i="5"/>
  <c r="J961" i="5"/>
  <c r="M960" i="5"/>
  <c r="L960" i="5"/>
  <c r="K960" i="5"/>
  <c r="J960" i="5"/>
  <c r="M959" i="5"/>
  <c r="L959" i="5"/>
  <c r="K959" i="5"/>
  <c r="J959" i="5"/>
  <c r="M958" i="5"/>
  <c r="L958" i="5"/>
  <c r="K958" i="5"/>
  <c r="J958" i="5"/>
  <c r="M957" i="5"/>
  <c r="L957" i="5"/>
  <c r="K957" i="5"/>
  <c r="J957" i="5"/>
  <c r="M956" i="5"/>
  <c r="L956" i="5"/>
  <c r="K956" i="5"/>
  <c r="J956" i="5"/>
  <c r="M955" i="5"/>
  <c r="L955" i="5"/>
  <c r="K955" i="5"/>
  <c r="J955" i="5"/>
  <c r="M954" i="5"/>
  <c r="L954" i="5"/>
  <c r="K954" i="5"/>
  <c r="J954" i="5"/>
  <c r="M953" i="5"/>
  <c r="L953" i="5"/>
  <c r="K953" i="5"/>
  <c r="J953" i="5"/>
  <c r="M952" i="5"/>
  <c r="L952" i="5"/>
  <c r="K952" i="5"/>
  <c r="J952" i="5"/>
  <c r="M951" i="5"/>
  <c r="L951" i="5"/>
  <c r="K951" i="5"/>
  <c r="J951" i="5"/>
  <c r="M950" i="5"/>
  <c r="L950" i="5"/>
  <c r="K950" i="5"/>
  <c r="J950" i="5"/>
  <c r="M949" i="5"/>
  <c r="L949" i="5"/>
  <c r="K949" i="5"/>
  <c r="J949" i="5"/>
  <c r="M948" i="5"/>
  <c r="L948" i="5"/>
  <c r="K948" i="5"/>
  <c r="J948" i="5"/>
  <c r="M947" i="5"/>
  <c r="L947" i="5"/>
  <c r="K947" i="5"/>
  <c r="J947" i="5"/>
  <c r="M946" i="5"/>
  <c r="L946" i="5"/>
  <c r="K946" i="5"/>
  <c r="J946" i="5"/>
  <c r="M945" i="5"/>
  <c r="L945" i="5"/>
  <c r="K945" i="5"/>
  <c r="J945" i="5"/>
  <c r="M944" i="5"/>
  <c r="L944" i="5"/>
  <c r="K944" i="5"/>
  <c r="J944" i="5"/>
  <c r="M943" i="5"/>
  <c r="L943" i="5"/>
  <c r="K943" i="5"/>
  <c r="J943" i="5"/>
  <c r="M942" i="5"/>
  <c r="L942" i="5"/>
  <c r="K942" i="5"/>
  <c r="J942" i="5"/>
  <c r="M941" i="5"/>
  <c r="L941" i="5"/>
  <c r="K941" i="5"/>
  <c r="J941" i="5"/>
  <c r="M940" i="5"/>
  <c r="L940" i="5"/>
  <c r="K940" i="5"/>
  <c r="J940" i="5"/>
  <c r="M939" i="5"/>
  <c r="L939" i="5"/>
  <c r="K939" i="5"/>
  <c r="J939" i="5"/>
  <c r="M938" i="5"/>
  <c r="L938" i="5"/>
  <c r="K938" i="5"/>
  <c r="J938" i="5"/>
  <c r="M937" i="5"/>
  <c r="L937" i="5"/>
  <c r="K937" i="5"/>
  <c r="J937" i="5"/>
  <c r="M936" i="5"/>
  <c r="L936" i="5"/>
  <c r="K936" i="5"/>
  <c r="J936" i="5"/>
  <c r="M935" i="5"/>
  <c r="L935" i="5"/>
  <c r="K935" i="5"/>
  <c r="J935" i="5"/>
  <c r="M934" i="5"/>
  <c r="L934" i="5"/>
  <c r="K934" i="5"/>
  <c r="J934" i="5"/>
  <c r="M933" i="5"/>
  <c r="L933" i="5"/>
  <c r="K933" i="5"/>
  <c r="J933" i="5"/>
  <c r="M932" i="5"/>
  <c r="L932" i="5"/>
  <c r="K932" i="5"/>
  <c r="J932" i="5"/>
  <c r="M931" i="5"/>
  <c r="L931" i="5"/>
  <c r="K931" i="5"/>
  <c r="J931" i="5"/>
  <c r="M930" i="5"/>
  <c r="L930" i="5"/>
  <c r="K930" i="5"/>
  <c r="J930" i="5"/>
  <c r="M929" i="5"/>
  <c r="L929" i="5"/>
  <c r="K929" i="5"/>
  <c r="J929" i="5"/>
  <c r="M928" i="5"/>
  <c r="L928" i="5"/>
  <c r="K928" i="5"/>
  <c r="J928" i="5"/>
  <c r="M927" i="5"/>
  <c r="L927" i="5"/>
  <c r="K927" i="5"/>
  <c r="J927" i="5"/>
  <c r="M926" i="5"/>
  <c r="L926" i="5"/>
  <c r="K926" i="5"/>
  <c r="J926" i="5"/>
  <c r="M925" i="5"/>
  <c r="L925" i="5"/>
  <c r="K925" i="5"/>
  <c r="J925" i="5"/>
  <c r="M924" i="5"/>
  <c r="L924" i="5"/>
  <c r="K924" i="5"/>
  <c r="J924" i="5"/>
  <c r="M923" i="5"/>
  <c r="L923" i="5"/>
  <c r="K923" i="5"/>
  <c r="J923" i="5"/>
  <c r="M922" i="5"/>
  <c r="L922" i="5"/>
  <c r="K922" i="5"/>
  <c r="J922" i="5"/>
  <c r="M921" i="5"/>
  <c r="L921" i="5"/>
  <c r="K921" i="5"/>
  <c r="J921" i="5"/>
  <c r="M920" i="5"/>
  <c r="L920" i="5"/>
  <c r="K920" i="5"/>
  <c r="J920" i="5"/>
  <c r="M919" i="5"/>
  <c r="L919" i="5"/>
  <c r="K919" i="5"/>
  <c r="J919" i="5"/>
  <c r="M918" i="5"/>
  <c r="L918" i="5"/>
  <c r="K918" i="5"/>
  <c r="J918" i="5"/>
  <c r="M917" i="5"/>
  <c r="L917" i="5"/>
  <c r="K917" i="5"/>
  <c r="J917" i="5"/>
  <c r="M916" i="5"/>
  <c r="L916" i="5"/>
  <c r="K916" i="5"/>
  <c r="J916" i="5"/>
  <c r="M915" i="5"/>
  <c r="L915" i="5"/>
  <c r="K915" i="5"/>
  <c r="J915" i="5"/>
  <c r="M914" i="5"/>
  <c r="L914" i="5"/>
  <c r="K914" i="5"/>
  <c r="J914" i="5"/>
  <c r="M913" i="5"/>
  <c r="L913" i="5"/>
  <c r="K913" i="5"/>
  <c r="J913" i="5"/>
  <c r="M912" i="5"/>
  <c r="L912" i="5"/>
  <c r="K912" i="5"/>
  <c r="J912" i="5"/>
  <c r="M911" i="5"/>
  <c r="L911" i="5"/>
  <c r="K911" i="5"/>
  <c r="J911" i="5"/>
  <c r="M910" i="5"/>
  <c r="L910" i="5"/>
  <c r="K910" i="5"/>
  <c r="J910" i="5"/>
  <c r="M909" i="5"/>
  <c r="L909" i="5"/>
  <c r="K909" i="5"/>
  <c r="J909" i="5"/>
  <c r="M908" i="5"/>
  <c r="L908" i="5"/>
  <c r="K908" i="5"/>
  <c r="J908" i="5"/>
  <c r="M907" i="5"/>
  <c r="L907" i="5"/>
  <c r="K907" i="5"/>
  <c r="J907" i="5"/>
  <c r="M906" i="5"/>
  <c r="L906" i="5"/>
  <c r="K906" i="5"/>
  <c r="J906" i="5"/>
  <c r="M905" i="5"/>
  <c r="L905" i="5"/>
  <c r="K905" i="5"/>
  <c r="J905" i="5"/>
  <c r="M904" i="5"/>
  <c r="L904" i="5"/>
  <c r="K904" i="5"/>
  <c r="J904" i="5"/>
  <c r="M903" i="5"/>
  <c r="L903" i="5"/>
  <c r="K903" i="5"/>
  <c r="J903" i="5"/>
  <c r="M902" i="5"/>
  <c r="L902" i="5"/>
  <c r="K902" i="5"/>
  <c r="J902" i="5"/>
  <c r="M901" i="5"/>
  <c r="L901" i="5"/>
  <c r="K901" i="5"/>
  <c r="J901" i="5"/>
  <c r="M900" i="5"/>
  <c r="L900" i="5"/>
  <c r="K900" i="5"/>
  <c r="J900" i="5"/>
  <c r="M899" i="5"/>
  <c r="L899" i="5"/>
  <c r="K899" i="5"/>
  <c r="J899" i="5"/>
  <c r="M898" i="5"/>
  <c r="L898" i="5"/>
  <c r="K898" i="5"/>
  <c r="J898" i="5"/>
  <c r="M897" i="5"/>
  <c r="L897" i="5"/>
  <c r="K897" i="5"/>
  <c r="J897" i="5"/>
  <c r="M896" i="5"/>
  <c r="L896" i="5"/>
  <c r="K896" i="5"/>
  <c r="J896" i="5"/>
  <c r="M895" i="5"/>
  <c r="L895" i="5"/>
  <c r="K895" i="5"/>
  <c r="J895" i="5"/>
  <c r="M894" i="5"/>
  <c r="L894" i="5"/>
  <c r="K894" i="5"/>
  <c r="J894" i="5"/>
  <c r="M893" i="5"/>
  <c r="L893" i="5"/>
  <c r="K893" i="5"/>
  <c r="J893" i="5"/>
  <c r="M892" i="5"/>
  <c r="L892" i="5"/>
  <c r="K892" i="5"/>
  <c r="J892" i="5"/>
  <c r="M891" i="5"/>
  <c r="L891" i="5"/>
  <c r="K891" i="5"/>
  <c r="J891" i="5"/>
  <c r="M890" i="5"/>
  <c r="L890" i="5"/>
  <c r="K890" i="5"/>
  <c r="J890" i="5"/>
  <c r="M889" i="5"/>
  <c r="L889" i="5"/>
  <c r="K889" i="5"/>
  <c r="J889" i="5"/>
  <c r="M888" i="5"/>
  <c r="L888" i="5"/>
  <c r="K888" i="5"/>
  <c r="J888" i="5"/>
  <c r="M887" i="5"/>
  <c r="L887" i="5"/>
  <c r="K887" i="5"/>
  <c r="J887" i="5"/>
  <c r="M886" i="5"/>
  <c r="L886" i="5"/>
  <c r="K886" i="5"/>
  <c r="J886" i="5"/>
  <c r="M885" i="5"/>
  <c r="L885" i="5"/>
  <c r="K885" i="5"/>
  <c r="J885" i="5"/>
  <c r="M884" i="5"/>
  <c r="L884" i="5"/>
  <c r="K884" i="5"/>
  <c r="J884" i="5"/>
  <c r="M883" i="5"/>
  <c r="L883" i="5"/>
  <c r="K883" i="5"/>
  <c r="J883" i="5"/>
  <c r="M882" i="5"/>
  <c r="L882" i="5"/>
  <c r="K882" i="5"/>
  <c r="J882" i="5"/>
  <c r="M881" i="5"/>
  <c r="L881" i="5"/>
  <c r="K881" i="5"/>
  <c r="J881" i="5"/>
  <c r="M880" i="5"/>
  <c r="L880" i="5"/>
  <c r="K880" i="5"/>
  <c r="J880" i="5"/>
  <c r="M879" i="5"/>
  <c r="L879" i="5"/>
  <c r="K879" i="5"/>
  <c r="J879" i="5"/>
  <c r="M878" i="5"/>
  <c r="L878" i="5"/>
  <c r="K878" i="5"/>
  <c r="J878" i="5"/>
  <c r="M877" i="5"/>
  <c r="L877" i="5"/>
  <c r="K877" i="5"/>
  <c r="J877" i="5"/>
  <c r="M876" i="5"/>
  <c r="L876" i="5"/>
  <c r="K876" i="5"/>
  <c r="J876" i="5"/>
  <c r="M875" i="5"/>
  <c r="L875" i="5"/>
  <c r="K875" i="5"/>
  <c r="J875" i="5"/>
  <c r="M874" i="5"/>
  <c r="L874" i="5"/>
  <c r="K874" i="5"/>
  <c r="J874" i="5"/>
  <c r="M873" i="5"/>
  <c r="L873" i="5"/>
  <c r="K873" i="5"/>
  <c r="J873" i="5"/>
  <c r="M872" i="5"/>
  <c r="L872" i="5"/>
  <c r="K872" i="5"/>
  <c r="J872" i="5"/>
  <c r="M871" i="5"/>
  <c r="L871" i="5"/>
  <c r="K871" i="5"/>
  <c r="J871" i="5"/>
  <c r="M870" i="5"/>
  <c r="L870" i="5"/>
  <c r="K870" i="5"/>
  <c r="J870" i="5"/>
  <c r="M869" i="5"/>
  <c r="L869" i="5"/>
  <c r="K869" i="5"/>
  <c r="J869" i="5"/>
  <c r="M868" i="5"/>
  <c r="L868" i="5"/>
  <c r="K868" i="5"/>
  <c r="J868" i="5"/>
  <c r="M867" i="5"/>
  <c r="L867" i="5"/>
  <c r="K867" i="5"/>
  <c r="J867" i="5"/>
  <c r="M866" i="5"/>
  <c r="L866" i="5"/>
  <c r="K866" i="5"/>
  <c r="J866" i="5"/>
  <c r="M865" i="5"/>
  <c r="L865" i="5"/>
  <c r="K865" i="5"/>
  <c r="J865" i="5"/>
  <c r="M864" i="5"/>
  <c r="L864" i="5"/>
  <c r="K864" i="5"/>
  <c r="J864" i="5"/>
  <c r="M863" i="5"/>
  <c r="L863" i="5"/>
  <c r="K863" i="5"/>
  <c r="J863" i="5"/>
  <c r="M862" i="5"/>
  <c r="L862" i="5"/>
  <c r="K862" i="5"/>
  <c r="J862" i="5"/>
  <c r="M861" i="5"/>
  <c r="L861" i="5"/>
  <c r="K861" i="5"/>
  <c r="J861" i="5"/>
  <c r="M860" i="5"/>
  <c r="L860" i="5"/>
  <c r="K860" i="5"/>
  <c r="J860" i="5"/>
  <c r="M859" i="5"/>
  <c r="L859" i="5"/>
  <c r="K859" i="5"/>
  <c r="J859" i="5"/>
  <c r="M858" i="5"/>
  <c r="L858" i="5"/>
  <c r="K858" i="5"/>
  <c r="J858" i="5"/>
  <c r="M857" i="5"/>
  <c r="L857" i="5"/>
  <c r="K857" i="5"/>
  <c r="J857" i="5"/>
  <c r="M856" i="5"/>
  <c r="L856" i="5"/>
  <c r="K856" i="5"/>
  <c r="J856" i="5"/>
  <c r="M855" i="5"/>
  <c r="L855" i="5"/>
  <c r="K855" i="5"/>
  <c r="J855" i="5"/>
  <c r="M854" i="5"/>
  <c r="L854" i="5"/>
  <c r="K854" i="5"/>
  <c r="J854" i="5"/>
  <c r="M853" i="5"/>
  <c r="L853" i="5"/>
  <c r="K853" i="5"/>
  <c r="J853" i="5"/>
  <c r="M852" i="5"/>
  <c r="L852" i="5"/>
  <c r="K852" i="5"/>
  <c r="J852" i="5"/>
  <c r="M851" i="5"/>
  <c r="L851" i="5"/>
  <c r="K851" i="5"/>
  <c r="J851" i="5"/>
  <c r="M850" i="5"/>
  <c r="L850" i="5"/>
  <c r="K850" i="5"/>
  <c r="J850" i="5"/>
  <c r="M849" i="5"/>
  <c r="L849" i="5"/>
  <c r="K849" i="5"/>
  <c r="J849" i="5"/>
  <c r="M848" i="5"/>
  <c r="L848" i="5"/>
  <c r="K848" i="5"/>
  <c r="J848" i="5"/>
  <c r="M847" i="5"/>
  <c r="L847" i="5"/>
  <c r="K847" i="5"/>
  <c r="J847" i="5"/>
  <c r="M846" i="5"/>
  <c r="L846" i="5"/>
  <c r="K846" i="5"/>
  <c r="J846" i="5"/>
  <c r="M845" i="5"/>
  <c r="L845" i="5"/>
  <c r="K845" i="5"/>
  <c r="J845" i="5"/>
  <c r="M844" i="5"/>
  <c r="L844" i="5"/>
  <c r="K844" i="5"/>
  <c r="J844" i="5"/>
  <c r="M843" i="5"/>
  <c r="L843" i="5"/>
  <c r="K843" i="5"/>
  <c r="J843" i="5"/>
  <c r="M842" i="5"/>
  <c r="L842" i="5"/>
  <c r="K842" i="5"/>
  <c r="J842" i="5"/>
  <c r="M841" i="5"/>
  <c r="L841" i="5"/>
  <c r="K841" i="5"/>
  <c r="J841" i="5"/>
  <c r="M840" i="5"/>
  <c r="L840" i="5"/>
  <c r="K840" i="5"/>
  <c r="J840" i="5"/>
  <c r="M839" i="5"/>
  <c r="L839" i="5"/>
  <c r="K839" i="5"/>
  <c r="J839" i="5"/>
  <c r="M838" i="5"/>
  <c r="L838" i="5"/>
  <c r="K838" i="5"/>
  <c r="J838" i="5"/>
  <c r="M837" i="5"/>
  <c r="L837" i="5"/>
  <c r="K837" i="5"/>
  <c r="J837" i="5"/>
  <c r="M836" i="5"/>
  <c r="L836" i="5"/>
  <c r="K836" i="5"/>
  <c r="J836" i="5"/>
  <c r="M835" i="5"/>
  <c r="L835" i="5"/>
  <c r="K835" i="5"/>
  <c r="J835" i="5"/>
  <c r="M834" i="5"/>
  <c r="L834" i="5"/>
  <c r="K834" i="5"/>
  <c r="J834" i="5"/>
  <c r="M833" i="5"/>
  <c r="L833" i="5"/>
  <c r="K833" i="5"/>
  <c r="J833" i="5"/>
  <c r="M832" i="5"/>
  <c r="L832" i="5"/>
  <c r="K832" i="5"/>
  <c r="J832" i="5"/>
  <c r="M831" i="5"/>
  <c r="L831" i="5"/>
  <c r="K831" i="5"/>
  <c r="J831" i="5"/>
  <c r="M830" i="5"/>
  <c r="L830" i="5"/>
  <c r="K830" i="5"/>
  <c r="J830" i="5"/>
  <c r="M829" i="5"/>
  <c r="L829" i="5"/>
  <c r="K829" i="5"/>
  <c r="J829" i="5"/>
  <c r="M828" i="5"/>
  <c r="L828" i="5"/>
  <c r="K828" i="5"/>
  <c r="J828" i="5"/>
  <c r="M827" i="5"/>
  <c r="L827" i="5"/>
  <c r="K827" i="5"/>
  <c r="J827" i="5"/>
  <c r="M826" i="5"/>
  <c r="L826" i="5"/>
  <c r="K826" i="5"/>
  <c r="J826" i="5"/>
  <c r="M825" i="5"/>
  <c r="L825" i="5"/>
  <c r="K825" i="5"/>
  <c r="J825" i="5"/>
  <c r="M824" i="5"/>
  <c r="L824" i="5"/>
  <c r="K824" i="5"/>
  <c r="J824" i="5"/>
  <c r="M823" i="5"/>
  <c r="L823" i="5"/>
  <c r="K823" i="5"/>
  <c r="J823" i="5"/>
  <c r="M822" i="5"/>
  <c r="L822" i="5"/>
  <c r="K822" i="5"/>
  <c r="J822" i="5"/>
  <c r="M821" i="5"/>
  <c r="L821" i="5"/>
  <c r="K821" i="5"/>
  <c r="J821" i="5"/>
  <c r="M820" i="5"/>
  <c r="L820" i="5"/>
  <c r="K820" i="5"/>
  <c r="J820" i="5"/>
  <c r="M819" i="5"/>
  <c r="L819" i="5"/>
  <c r="K819" i="5"/>
  <c r="J819" i="5"/>
  <c r="M818" i="5"/>
  <c r="L818" i="5"/>
  <c r="K818" i="5"/>
  <c r="J818" i="5"/>
  <c r="M817" i="5"/>
  <c r="L817" i="5"/>
  <c r="K817" i="5"/>
  <c r="J817" i="5"/>
  <c r="M816" i="5"/>
  <c r="L816" i="5"/>
  <c r="K816" i="5"/>
  <c r="J816" i="5"/>
  <c r="M815" i="5"/>
  <c r="L815" i="5"/>
  <c r="K815" i="5"/>
  <c r="J815" i="5"/>
  <c r="M814" i="5"/>
  <c r="L814" i="5"/>
  <c r="K814" i="5"/>
  <c r="J814" i="5"/>
  <c r="M813" i="5"/>
  <c r="L813" i="5"/>
  <c r="K813" i="5"/>
  <c r="J813" i="5"/>
  <c r="M812" i="5"/>
  <c r="L812" i="5"/>
  <c r="K812" i="5"/>
  <c r="J812" i="5"/>
  <c r="M811" i="5"/>
  <c r="L811" i="5"/>
  <c r="K811" i="5"/>
  <c r="J811" i="5"/>
  <c r="M810" i="5"/>
  <c r="L810" i="5"/>
  <c r="K810" i="5"/>
  <c r="J810" i="5"/>
  <c r="M809" i="5"/>
  <c r="L809" i="5"/>
  <c r="K809" i="5"/>
  <c r="J809" i="5"/>
  <c r="M808" i="5"/>
  <c r="L808" i="5"/>
  <c r="K808" i="5"/>
  <c r="J808" i="5"/>
  <c r="M807" i="5"/>
  <c r="L807" i="5"/>
  <c r="K807" i="5"/>
  <c r="J807" i="5"/>
  <c r="M806" i="5"/>
  <c r="L806" i="5"/>
  <c r="K806" i="5"/>
  <c r="J806" i="5"/>
  <c r="M805" i="5"/>
  <c r="L805" i="5"/>
  <c r="K805" i="5"/>
  <c r="J805" i="5"/>
  <c r="M804" i="5"/>
  <c r="L804" i="5"/>
  <c r="K804" i="5"/>
  <c r="J804" i="5"/>
  <c r="M803" i="5"/>
  <c r="L803" i="5"/>
  <c r="K803" i="5"/>
  <c r="J803" i="5"/>
  <c r="M802" i="5"/>
  <c r="L802" i="5"/>
  <c r="K802" i="5"/>
  <c r="J802" i="5"/>
  <c r="M801" i="5"/>
  <c r="L801" i="5"/>
  <c r="K801" i="5"/>
  <c r="J801" i="5"/>
  <c r="M800" i="5"/>
  <c r="L800" i="5"/>
  <c r="K800" i="5"/>
  <c r="J800" i="5"/>
  <c r="M799" i="5"/>
  <c r="L799" i="5"/>
  <c r="K799" i="5"/>
  <c r="J799" i="5"/>
  <c r="M798" i="5"/>
  <c r="L798" i="5"/>
  <c r="K798" i="5"/>
  <c r="J798" i="5"/>
  <c r="M797" i="5"/>
  <c r="L797" i="5"/>
  <c r="K797" i="5"/>
  <c r="J797" i="5"/>
  <c r="M796" i="5"/>
  <c r="L796" i="5"/>
  <c r="K796" i="5"/>
  <c r="J796" i="5"/>
  <c r="M795" i="5"/>
  <c r="L795" i="5"/>
  <c r="K795" i="5"/>
  <c r="J795" i="5"/>
  <c r="M794" i="5"/>
  <c r="L794" i="5"/>
  <c r="K794" i="5"/>
  <c r="J794" i="5"/>
  <c r="M793" i="5"/>
  <c r="L793" i="5"/>
  <c r="K793" i="5"/>
  <c r="J793" i="5"/>
  <c r="M792" i="5"/>
  <c r="L792" i="5"/>
  <c r="K792" i="5"/>
  <c r="J792" i="5"/>
  <c r="M791" i="5"/>
  <c r="L791" i="5"/>
  <c r="K791" i="5"/>
  <c r="J791" i="5"/>
  <c r="M790" i="5"/>
  <c r="L790" i="5"/>
  <c r="K790" i="5"/>
  <c r="J790" i="5"/>
  <c r="M789" i="5"/>
  <c r="L789" i="5"/>
  <c r="K789" i="5"/>
  <c r="J789" i="5"/>
  <c r="M788" i="5"/>
  <c r="L788" i="5"/>
  <c r="K788" i="5"/>
  <c r="J788" i="5"/>
  <c r="M787" i="5"/>
  <c r="L787" i="5"/>
  <c r="K787" i="5"/>
  <c r="J787" i="5"/>
  <c r="M786" i="5"/>
  <c r="L786" i="5"/>
  <c r="K786" i="5"/>
  <c r="J786" i="5"/>
  <c r="M785" i="5"/>
  <c r="L785" i="5"/>
  <c r="K785" i="5"/>
  <c r="J785" i="5"/>
  <c r="M784" i="5"/>
  <c r="L784" i="5"/>
  <c r="K784" i="5"/>
  <c r="J784" i="5"/>
  <c r="M783" i="5"/>
  <c r="L783" i="5"/>
  <c r="K783" i="5"/>
  <c r="J783" i="5"/>
  <c r="M782" i="5"/>
  <c r="L782" i="5"/>
  <c r="K782" i="5"/>
  <c r="J782" i="5"/>
  <c r="M781" i="5"/>
  <c r="L781" i="5"/>
  <c r="K781" i="5"/>
  <c r="J781" i="5"/>
  <c r="M780" i="5"/>
  <c r="L780" i="5"/>
  <c r="K780" i="5"/>
  <c r="J780" i="5"/>
  <c r="M779" i="5"/>
  <c r="L779" i="5"/>
  <c r="K779" i="5"/>
  <c r="J779" i="5"/>
  <c r="M778" i="5"/>
  <c r="L778" i="5"/>
  <c r="K778" i="5"/>
  <c r="J778" i="5"/>
  <c r="M777" i="5"/>
  <c r="L777" i="5"/>
  <c r="K777" i="5"/>
  <c r="J777" i="5"/>
  <c r="M776" i="5"/>
  <c r="L776" i="5"/>
  <c r="K776" i="5"/>
  <c r="J776" i="5"/>
  <c r="M775" i="5"/>
  <c r="L775" i="5"/>
  <c r="K775" i="5"/>
  <c r="J775" i="5"/>
  <c r="M774" i="5"/>
  <c r="L774" i="5"/>
  <c r="K774" i="5"/>
  <c r="J774" i="5"/>
  <c r="M773" i="5"/>
  <c r="L773" i="5"/>
  <c r="K773" i="5"/>
  <c r="J773" i="5"/>
  <c r="M772" i="5"/>
  <c r="L772" i="5"/>
  <c r="K772" i="5"/>
  <c r="J772" i="5"/>
  <c r="M771" i="5"/>
  <c r="L771" i="5"/>
  <c r="K771" i="5"/>
  <c r="J771" i="5"/>
  <c r="M770" i="5"/>
  <c r="L770" i="5"/>
  <c r="K770" i="5"/>
  <c r="J770" i="5"/>
  <c r="M769" i="5"/>
  <c r="L769" i="5"/>
  <c r="K769" i="5"/>
  <c r="J769" i="5"/>
  <c r="M768" i="5"/>
  <c r="L768" i="5"/>
  <c r="K768" i="5"/>
  <c r="J768" i="5"/>
  <c r="M767" i="5"/>
  <c r="L767" i="5"/>
  <c r="K767" i="5"/>
  <c r="J767" i="5"/>
  <c r="M766" i="5"/>
  <c r="L766" i="5"/>
  <c r="K766" i="5"/>
  <c r="J766" i="5"/>
  <c r="M765" i="5"/>
  <c r="L765" i="5"/>
  <c r="K765" i="5"/>
  <c r="J765" i="5"/>
  <c r="M764" i="5"/>
  <c r="L764" i="5"/>
  <c r="K764" i="5"/>
  <c r="J764" i="5"/>
  <c r="M763" i="5"/>
  <c r="L763" i="5"/>
  <c r="K763" i="5"/>
  <c r="J763" i="5"/>
  <c r="M762" i="5"/>
  <c r="L762" i="5"/>
  <c r="K762" i="5"/>
  <c r="J762" i="5"/>
  <c r="M761" i="5"/>
  <c r="L761" i="5"/>
  <c r="K761" i="5"/>
  <c r="J761" i="5"/>
  <c r="M760" i="5"/>
  <c r="L760" i="5"/>
  <c r="K760" i="5"/>
  <c r="J760" i="5"/>
  <c r="M759" i="5"/>
  <c r="L759" i="5"/>
  <c r="K759" i="5"/>
  <c r="J759" i="5"/>
  <c r="M758" i="5"/>
  <c r="L758" i="5"/>
  <c r="K758" i="5"/>
  <c r="J758" i="5"/>
  <c r="M757" i="5"/>
  <c r="L757" i="5"/>
  <c r="K757" i="5"/>
  <c r="J757" i="5"/>
  <c r="M756" i="5"/>
  <c r="L756" i="5"/>
  <c r="K756" i="5"/>
  <c r="J756" i="5"/>
  <c r="M755" i="5"/>
  <c r="L755" i="5"/>
  <c r="K755" i="5"/>
  <c r="J755" i="5"/>
  <c r="M754" i="5"/>
  <c r="L754" i="5"/>
  <c r="K754" i="5"/>
  <c r="J754" i="5"/>
  <c r="M753" i="5"/>
  <c r="L753" i="5"/>
  <c r="K753" i="5"/>
  <c r="J753" i="5"/>
  <c r="M752" i="5"/>
  <c r="L752" i="5"/>
  <c r="K752" i="5"/>
  <c r="J752" i="5"/>
  <c r="M751" i="5"/>
  <c r="L751" i="5"/>
  <c r="K751" i="5"/>
  <c r="J751" i="5"/>
  <c r="M750" i="5"/>
  <c r="L750" i="5"/>
  <c r="K750" i="5"/>
  <c r="J750" i="5"/>
  <c r="M749" i="5"/>
  <c r="L749" i="5"/>
  <c r="K749" i="5"/>
  <c r="J749" i="5"/>
  <c r="M748" i="5"/>
  <c r="L748" i="5"/>
  <c r="K748" i="5"/>
  <c r="J748" i="5"/>
  <c r="M747" i="5"/>
  <c r="L747" i="5"/>
  <c r="K747" i="5"/>
  <c r="J747" i="5"/>
  <c r="M746" i="5"/>
  <c r="L746" i="5"/>
  <c r="K746" i="5"/>
  <c r="J746" i="5"/>
  <c r="M745" i="5"/>
  <c r="L745" i="5"/>
  <c r="K745" i="5"/>
  <c r="J745" i="5"/>
  <c r="M744" i="5"/>
  <c r="L744" i="5"/>
  <c r="K744" i="5"/>
  <c r="J744" i="5"/>
  <c r="M743" i="5"/>
  <c r="L743" i="5"/>
  <c r="K743" i="5"/>
  <c r="J743" i="5"/>
  <c r="M742" i="5"/>
  <c r="L742" i="5"/>
  <c r="K742" i="5"/>
  <c r="J742" i="5"/>
  <c r="M741" i="5"/>
  <c r="L741" i="5"/>
  <c r="K741" i="5"/>
  <c r="J741" i="5"/>
  <c r="M740" i="5"/>
  <c r="L740" i="5"/>
  <c r="K740" i="5"/>
  <c r="J740" i="5"/>
  <c r="M739" i="5"/>
  <c r="L739" i="5"/>
  <c r="K739" i="5"/>
  <c r="J739" i="5"/>
  <c r="M738" i="5"/>
  <c r="L738" i="5"/>
  <c r="K738" i="5"/>
  <c r="J738" i="5"/>
  <c r="M737" i="5"/>
  <c r="L737" i="5"/>
  <c r="K737" i="5"/>
  <c r="J737" i="5"/>
  <c r="M736" i="5"/>
  <c r="L736" i="5"/>
  <c r="K736" i="5"/>
  <c r="J736" i="5"/>
  <c r="M735" i="5"/>
  <c r="L735" i="5"/>
  <c r="K735" i="5"/>
  <c r="J735" i="5"/>
  <c r="M734" i="5"/>
  <c r="L734" i="5"/>
  <c r="K734" i="5"/>
  <c r="J734" i="5"/>
  <c r="M733" i="5"/>
  <c r="L733" i="5"/>
  <c r="K733" i="5"/>
  <c r="J733" i="5"/>
  <c r="M732" i="5"/>
  <c r="L732" i="5"/>
  <c r="K732" i="5"/>
  <c r="J732" i="5"/>
  <c r="M731" i="5"/>
  <c r="L731" i="5"/>
  <c r="K731" i="5"/>
  <c r="J731" i="5"/>
  <c r="M730" i="5"/>
  <c r="L730" i="5"/>
  <c r="K730" i="5"/>
  <c r="J730" i="5"/>
  <c r="M729" i="5"/>
  <c r="L729" i="5"/>
  <c r="K729" i="5"/>
  <c r="J729" i="5"/>
  <c r="M728" i="5"/>
  <c r="L728" i="5"/>
  <c r="K728" i="5"/>
  <c r="J728" i="5"/>
  <c r="M727" i="5"/>
  <c r="L727" i="5"/>
  <c r="K727" i="5"/>
  <c r="J727" i="5"/>
  <c r="M726" i="5"/>
  <c r="L726" i="5"/>
  <c r="K726" i="5"/>
  <c r="J726" i="5"/>
  <c r="M725" i="5"/>
  <c r="L725" i="5"/>
  <c r="K725" i="5"/>
  <c r="J725" i="5"/>
  <c r="M724" i="5"/>
  <c r="L724" i="5"/>
  <c r="K724" i="5"/>
  <c r="J724" i="5"/>
  <c r="M723" i="5"/>
  <c r="L723" i="5"/>
  <c r="K723" i="5"/>
  <c r="J723" i="5"/>
  <c r="M722" i="5"/>
  <c r="L722" i="5"/>
  <c r="K722" i="5"/>
  <c r="J722" i="5"/>
  <c r="M721" i="5"/>
  <c r="L721" i="5"/>
  <c r="K721" i="5"/>
  <c r="J721" i="5"/>
  <c r="M720" i="5"/>
  <c r="L720" i="5"/>
  <c r="K720" i="5"/>
  <c r="J720" i="5"/>
  <c r="M719" i="5"/>
  <c r="L719" i="5"/>
  <c r="K719" i="5"/>
  <c r="J719" i="5"/>
  <c r="M718" i="5"/>
  <c r="L718" i="5"/>
  <c r="K718" i="5"/>
  <c r="J718" i="5"/>
  <c r="M717" i="5"/>
  <c r="L717" i="5"/>
  <c r="K717" i="5"/>
  <c r="J717" i="5"/>
  <c r="M716" i="5"/>
  <c r="L716" i="5"/>
  <c r="K716" i="5"/>
  <c r="J716" i="5"/>
  <c r="M715" i="5"/>
  <c r="L715" i="5"/>
  <c r="K715" i="5"/>
  <c r="J715" i="5"/>
  <c r="M714" i="5"/>
  <c r="L714" i="5"/>
  <c r="K714" i="5"/>
  <c r="J714" i="5"/>
  <c r="M713" i="5"/>
  <c r="L713" i="5"/>
  <c r="K713" i="5"/>
  <c r="J713" i="5"/>
  <c r="M712" i="5"/>
  <c r="L712" i="5"/>
  <c r="K712" i="5"/>
  <c r="J712" i="5"/>
  <c r="M711" i="5"/>
  <c r="L711" i="5"/>
  <c r="K711" i="5"/>
  <c r="J711" i="5"/>
  <c r="M710" i="5"/>
  <c r="L710" i="5"/>
  <c r="K710" i="5"/>
  <c r="J710" i="5"/>
  <c r="M709" i="5"/>
  <c r="L709" i="5"/>
  <c r="K709" i="5"/>
  <c r="J709" i="5"/>
  <c r="M708" i="5"/>
  <c r="L708" i="5"/>
  <c r="K708" i="5"/>
  <c r="J708" i="5"/>
  <c r="M707" i="5"/>
  <c r="L707" i="5"/>
  <c r="K707" i="5"/>
  <c r="J707" i="5"/>
  <c r="M706" i="5"/>
  <c r="L706" i="5"/>
  <c r="K706" i="5"/>
  <c r="J706" i="5"/>
  <c r="M705" i="5"/>
  <c r="L705" i="5"/>
  <c r="K705" i="5"/>
  <c r="J705" i="5"/>
  <c r="M704" i="5"/>
  <c r="L704" i="5"/>
  <c r="K704" i="5"/>
  <c r="J704" i="5"/>
  <c r="M703" i="5"/>
  <c r="L703" i="5"/>
  <c r="K703" i="5"/>
  <c r="J703" i="5"/>
  <c r="M702" i="5"/>
  <c r="L702" i="5"/>
  <c r="K702" i="5"/>
  <c r="J702" i="5"/>
  <c r="M701" i="5"/>
  <c r="L701" i="5"/>
  <c r="K701" i="5"/>
  <c r="J701" i="5"/>
  <c r="M700" i="5"/>
  <c r="L700" i="5"/>
  <c r="K700" i="5"/>
  <c r="J700" i="5"/>
  <c r="M699" i="5"/>
  <c r="L699" i="5"/>
  <c r="K699" i="5"/>
  <c r="J699" i="5"/>
  <c r="M698" i="5"/>
  <c r="L698" i="5"/>
  <c r="K698" i="5"/>
  <c r="J698" i="5"/>
  <c r="M697" i="5"/>
  <c r="L697" i="5"/>
  <c r="K697" i="5"/>
  <c r="J697" i="5"/>
  <c r="M696" i="5"/>
  <c r="L696" i="5"/>
  <c r="K696" i="5"/>
  <c r="J696" i="5"/>
  <c r="M695" i="5"/>
  <c r="L695" i="5"/>
  <c r="K695" i="5"/>
  <c r="J695" i="5"/>
  <c r="M694" i="5"/>
  <c r="L694" i="5"/>
  <c r="K694" i="5"/>
  <c r="J694" i="5"/>
  <c r="M693" i="5"/>
  <c r="L693" i="5"/>
  <c r="K693" i="5"/>
  <c r="J693" i="5"/>
  <c r="M692" i="5"/>
  <c r="L692" i="5"/>
  <c r="K692" i="5"/>
  <c r="J692" i="5"/>
  <c r="M691" i="5"/>
  <c r="L691" i="5"/>
  <c r="K691" i="5"/>
  <c r="J691" i="5"/>
  <c r="M690" i="5"/>
  <c r="L690" i="5"/>
  <c r="K690" i="5"/>
  <c r="J690" i="5"/>
  <c r="M689" i="5"/>
  <c r="L689" i="5"/>
  <c r="K689" i="5"/>
  <c r="J689" i="5"/>
  <c r="M688" i="5"/>
  <c r="L688" i="5"/>
  <c r="K688" i="5"/>
  <c r="J688" i="5"/>
  <c r="M687" i="5"/>
  <c r="L687" i="5"/>
  <c r="K687" i="5"/>
  <c r="J687" i="5"/>
  <c r="M686" i="5"/>
  <c r="L686" i="5"/>
  <c r="K686" i="5"/>
  <c r="J686" i="5"/>
  <c r="M685" i="5"/>
  <c r="L685" i="5"/>
  <c r="K685" i="5"/>
  <c r="J685" i="5"/>
  <c r="M684" i="5"/>
  <c r="L684" i="5"/>
  <c r="K684" i="5"/>
  <c r="J684" i="5"/>
  <c r="M683" i="5"/>
  <c r="L683" i="5"/>
  <c r="K683" i="5"/>
  <c r="J683" i="5"/>
  <c r="M682" i="5"/>
  <c r="L682" i="5"/>
  <c r="K682" i="5"/>
  <c r="J682" i="5"/>
  <c r="M681" i="5"/>
  <c r="L681" i="5"/>
  <c r="K681" i="5"/>
  <c r="J681" i="5"/>
  <c r="M680" i="5"/>
  <c r="L680" i="5"/>
  <c r="K680" i="5"/>
  <c r="J680" i="5"/>
  <c r="M679" i="5"/>
  <c r="L679" i="5"/>
  <c r="K679" i="5"/>
  <c r="J679" i="5"/>
  <c r="M678" i="5"/>
  <c r="L678" i="5"/>
  <c r="K678" i="5"/>
  <c r="J678" i="5"/>
  <c r="M677" i="5"/>
  <c r="L677" i="5"/>
  <c r="K677" i="5"/>
  <c r="J677" i="5"/>
  <c r="M676" i="5"/>
  <c r="L676" i="5"/>
  <c r="K676" i="5"/>
  <c r="J676" i="5"/>
  <c r="M675" i="5"/>
  <c r="L675" i="5"/>
  <c r="K675" i="5"/>
  <c r="J675" i="5"/>
  <c r="M674" i="5"/>
  <c r="L674" i="5"/>
  <c r="K674" i="5"/>
  <c r="J674" i="5"/>
  <c r="M673" i="5"/>
  <c r="L673" i="5"/>
  <c r="K673" i="5"/>
  <c r="J673" i="5"/>
  <c r="M672" i="5"/>
  <c r="L672" i="5"/>
  <c r="K672" i="5"/>
  <c r="J672" i="5"/>
  <c r="M671" i="5"/>
  <c r="L671" i="5"/>
  <c r="K671" i="5"/>
  <c r="J671" i="5"/>
  <c r="M670" i="5"/>
  <c r="L670" i="5"/>
  <c r="K670" i="5"/>
  <c r="J670" i="5"/>
  <c r="M669" i="5"/>
  <c r="L669" i="5"/>
  <c r="K669" i="5"/>
  <c r="J669" i="5"/>
  <c r="M668" i="5"/>
  <c r="L668" i="5"/>
  <c r="K668" i="5"/>
  <c r="J668" i="5"/>
  <c r="M667" i="5"/>
  <c r="L667" i="5"/>
  <c r="K667" i="5"/>
  <c r="J667" i="5"/>
  <c r="M666" i="5"/>
  <c r="L666" i="5"/>
  <c r="K666" i="5"/>
  <c r="J666" i="5"/>
  <c r="M665" i="5"/>
  <c r="L665" i="5"/>
  <c r="K665" i="5"/>
  <c r="J665" i="5"/>
  <c r="M664" i="5"/>
  <c r="L664" i="5"/>
  <c r="K664" i="5"/>
  <c r="J664" i="5"/>
  <c r="M663" i="5"/>
  <c r="L663" i="5"/>
  <c r="K663" i="5"/>
  <c r="J663" i="5"/>
  <c r="M662" i="5"/>
  <c r="L662" i="5"/>
  <c r="K662" i="5"/>
  <c r="J662" i="5"/>
  <c r="M661" i="5"/>
  <c r="L661" i="5"/>
  <c r="K661" i="5"/>
  <c r="J661" i="5"/>
  <c r="M660" i="5"/>
  <c r="L660" i="5"/>
  <c r="K660" i="5"/>
  <c r="J660" i="5"/>
  <c r="M659" i="5"/>
  <c r="L659" i="5"/>
  <c r="K659" i="5"/>
  <c r="J659" i="5"/>
  <c r="M658" i="5"/>
  <c r="L658" i="5"/>
  <c r="K658" i="5"/>
  <c r="J658" i="5"/>
  <c r="M657" i="5"/>
  <c r="L657" i="5"/>
  <c r="K657" i="5"/>
  <c r="J657" i="5"/>
  <c r="M656" i="5"/>
  <c r="L656" i="5"/>
  <c r="K656" i="5"/>
  <c r="J656" i="5"/>
  <c r="M655" i="5"/>
  <c r="L655" i="5"/>
  <c r="K655" i="5"/>
  <c r="J655" i="5"/>
  <c r="M654" i="5"/>
  <c r="L654" i="5"/>
  <c r="K654" i="5"/>
  <c r="J654" i="5"/>
  <c r="M653" i="5"/>
  <c r="L653" i="5"/>
  <c r="K653" i="5"/>
  <c r="J653" i="5"/>
  <c r="M652" i="5"/>
  <c r="L652" i="5"/>
  <c r="K652" i="5"/>
  <c r="J652" i="5"/>
  <c r="M651" i="5"/>
  <c r="L651" i="5"/>
  <c r="K651" i="5"/>
  <c r="J651" i="5"/>
  <c r="M650" i="5"/>
  <c r="L650" i="5"/>
  <c r="K650" i="5"/>
  <c r="J650" i="5"/>
  <c r="M649" i="5"/>
  <c r="L649" i="5"/>
  <c r="K649" i="5"/>
  <c r="J649" i="5"/>
  <c r="M648" i="5"/>
  <c r="L648" i="5"/>
  <c r="K648" i="5"/>
  <c r="J648" i="5"/>
  <c r="M647" i="5"/>
  <c r="L647" i="5"/>
  <c r="K647" i="5"/>
  <c r="J647" i="5"/>
  <c r="M646" i="5"/>
  <c r="L646" i="5"/>
  <c r="K646" i="5"/>
  <c r="J646" i="5"/>
  <c r="M645" i="5"/>
  <c r="L645" i="5"/>
  <c r="K645" i="5"/>
  <c r="J645" i="5"/>
  <c r="M644" i="5"/>
  <c r="L644" i="5"/>
  <c r="K644" i="5"/>
  <c r="J644" i="5"/>
  <c r="M643" i="5"/>
  <c r="L643" i="5"/>
  <c r="K643" i="5"/>
  <c r="J643" i="5"/>
  <c r="M642" i="5"/>
  <c r="L642" i="5"/>
  <c r="K642" i="5"/>
  <c r="J642" i="5"/>
  <c r="M641" i="5"/>
  <c r="L641" i="5"/>
  <c r="K641" i="5"/>
  <c r="J641" i="5"/>
  <c r="M640" i="5"/>
  <c r="L640" i="5"/>
  <c r="K640" i="5"/>
  <c r="J640" i="5"/>
  <c r="M639" i="5"/>
  <c r="L639" i="5"/>
  <c r="K639" i="5"/>
  <c r="J639" i="5"/>
  <c r="M638" i="5"/>
  <c r="L638" i="5"/>
  <c r="K638" i="5"/>
  <c r="J638" i="5"/>
  <c r="M637" i="5"/>
  <c r="L637" i="5"/>
  <c r="K637" i="5"/>
  <c r="J637" i="5"/>
  <c r="M636" i="5"/>
  <c r="L636" i="5"/>
  <c r="K636" i="5"/>
  <c r="J636" i="5"/>
  <c r="M635" i="5"/>
  <c r="L635" i="5"/>
  <c r="K635" i="5"/>
  <c r="J635" i="5"/>
  <c r="M634" i="5"/>
  <c r="L634" i="5"/>
  <c r="K634" i="5"/>
  <c r="J634" i="5"/>
  <c r="M633" i="5"/>
  <c r="L633" i="5"/>
  <c r="K633" i="5"/>
  <c r="J633" i="5"/>
  <c r="M632" i="5"/>
  <c r="L632" i="5"/>
  <c r="K632" i="5"/>
  <c r="J632" i="5"/>
  <c r="M631" i="5"/>
  <c r="L631" i="5"/>
  <c r="K631" i="5"/>
  <c r="J631" i="5"/>
  <c r="M630" i="5"/>
  <c r="L630" i="5"/>
  <c r="K630" i="5"/>
  <c r="J630" i="5"/>
  <c r="M629" i="5"/>
  <c r="L629" i="5"/>
  <c r="K629" i="5"/>
  <c r="J629" i="5"/>
  <c r="M628" i="5"/>
  <c r="L628" i="5"/>
  <c r="K628" i="5"/>
  <c r="J628" i="5"/>
  <c r="M627" i="5"/>
  <c r="L627" i="5"/>
  <c r="K627" i="5"/>
  <c r="J627" i="5"/>
  <c r="M626" i="5"/>
  <c r="L626" i="5"/>
  <c r="K626" i="5"/>
  <c r="J626" i="5"/>
  <c r="M625" i="5"/>
  <c r="L625" i="5"/>
  <c r="K625" i="5"/>
  <c r="J625" i="5"/>
  <c r="M624" i="5"/>
  <c r="L624" i="5"/>
  <c r="K624" i="5"/>
  <c r="J624" i="5"/>
  <c r="M623" i="5"/>
  <c r="L623" i="5"/>
  <c r="K623" i="5"/>
  <c r="J623" i="5"/>
  <c r="M622" i="5"/>
  <c r="L622" i="5"/>
  <c r="K622" i="5"/>
  <c r="J622" i="5"/>
  <c r="M621" i="5"/>
  <c r="L621" i="5"/>
  <c r="K621" i="5"/>
  <c r="J621" i="5"/>
  <c r="M620" i="5"/>
  <c r="L620" i="5"/>
  <c r="K620" i="5"/>
  <c r="J620" i="5"/>
  <c r="M619" i="5"/>
  <c r="L619" i="5"/>
  <c r="K619" i="5"/>
  <c r="J619" i="5"/>
  <c r="M618" i="5"/>
  <c r="L618" i="5"/>
  <c r="K618" i="5"/>
  <c r="J618" i="5"/>
  <c r="M617" i="5"/>
  <c r="L617" i="5"/>
  <c r="K617" i="5"/>
  <c r="J617" i="5"/>
  <c r="M616" i="5"/>
  <c r="L616" i="5"/>
  <c r="K616" i="5"/>
  <c r="J616" i="5"/>
  <c r="M615" i="5"/>
  <c r="L615" i="5"/>
  <c r="K615" i="5"/>
  <c r="J615" i="5"/>
  <c r="M614" i="5"/>
  <c r="L614" i="5"/>
  <c r="K614" i="5"/>
  <c r="J614" i="5"/>
  <c r="M613" i="5"/>
  <c r="L613" i="5"/>
  <c r="K613" i="5"/>
  <c r="J613" i="5"/>
  <c r="M612" i="5"/>
  <c r="L612" i="5"/>
  <c r="K612" i="5"/>
  <c r="J612" i="5"/>
  <c r="M611" i="5"/>
  <c r="L611" i="5"/>
  <c r="K611" i="5"/>
  <c r="J611" i="5"/>
  <c r="M610" i="5"/>
  <c r="L610" i="5"/>
  <c r="K610" i="5"/>
  <c r="J610" i="5"/>
  <c r="M609" i="5"/>
  <c r="L609" i="5"/>
  <c r="K609" i="5"/>
  <c r="J609" i="5"/>
  <c r="M608" i="5"/>
  <c r="L608" i="5"/>
  <c r="K608" i="5"/>
  <c r="J608" i="5"/>
  <c r="M607" i="5"/>
  <c r="L607" i="5"/>
  <c r="K607" i="5"/>
  <c r="J607" i="5"/>
  <c r="M606" i="5"/>
  <c r="L606" i="5"/>
  <c r="K606" i="5"/>
  <c r="J606" i="5"/>
  <c r="M605" i="5"/>
  <c r="L605" i="5"/>
  <c r="K605" i="5"/>
  <c r="J605" i="5"/>
  <c r="M604" i="5"/>
  <c r="L604" i="5"/>
  <c r="K604" i="5"/>
  <c r="J604" i="5"/>
  <c r="M603" i="5"/>
  <c r="L603" i="5"/>
  <c r="K603" i="5"/>
  <c r="J603" i="5"/>
  <c r="M602" i="5"/>
  <c r="L602" i="5"/>
  <c r="K602" i="5"/>
  <c r="J602" i="5"/>
  <c r="M601" i="5"/>
  <c r="L601" i="5"/>
  <c r="K601" i="5"/>
  <c r="J601" i="5"/>
  <c r="M600" i="5"/>
  <c r="L600" i="5"/>
  <c r="K600" i="5"/>
  <c r="J600" i="5"/>
  <c r="M599" i="5"/>
  <c r="L599" i="5"/>
  <c r="K599" i="5"/>
  <c r="J599" i="5"/>
  <c r="M598" i="5"/>
  <c r="L598" i="5"/>
  <c r="K598" i="5"/>
  <c r="J598" i="5"/>
  <c r="M597" i="5"/>
  <c r="L597" i="5"/>
  <c r="K597" i="5"/>
  <c r="J597" i="5"/>
  <c r="M596" i="5"/>
  <c r="L596" i="5"/>
  <c r="K596" i="5"/>
  <c r="J596" i="5"/>
  <c r="M595" i="5"/>
  <c r="L595" i="5"/>
  <c r="K595" i="5"/>
  <c r="J595" i="5"/>
  <c r="M594" i="5"/>
  <c r="L594" i="5"/>
  <c r="K594" i="5"/>
  <c r="J594" i="5"/>
  <c r="M593" i="5"/>
  <c r="L593" i="5"/>
  <c r="K593" i="5"/>
  <c r="J593" i="5"/>
  <c r="M592" i="5"/>
  <c r="L592" i="5"/>
  <c r="K592" i="5"/>
  <c r="J592" i="5"/>
  <c r="M591" i="5"/>
  <c r="L591" i="5"/>
  <c r="K591" i="5"/>
  <c r="J591" i="5"/>
  <c r="M590" i="5"/>
  <c r="L590" i="5"/>
  <c r="K590" i="5"/>
  <c r="J590" i="5"/>
  <c r="M589" i="5"/>
  <c r="L589" i="5"/>
  <c r="K589" i="5"/>
  <c r="J589" i="5"/>
  <c r="M588" i="5"/>
  <c r="L588" i="5"/>
  <c r="K588" i="5"/>
  <c r="J588" i="5"/>
  <c r="M587" i="5"/>
  <c r="L587" i="5"/>
  <c r="K587" i="5"/>
  <c r="J587" i="5"/>
  <c r="M586" i="5"/>
  <c r="L586" i="5"/>
  <c r="K586" i="5"/>
  <c r="J586" i="5"/>
  <c r="M585" i="5"/>
  <c r="L585" i="5"/>
  <c r="K585" i="5"/>
  <c r="J585" i="5"/>
  <c r="M584" i="5"/>
  <c r="L584" i="5"/>
  <c r="K584" i="5"/>
  <c r="J584" i="5"/>
  <c r="M583" i="5"/>
  <c r="L583" i="5"/>
  <c r="K583" i="5"/>
  <c r="J583" i="5"/>
  <c r="M582" i="5"/>
  <c r="L582" i="5"/>
  <c r="K582" i="5"/>
  <c r="J582" i="5"/>
  <c r="M581" i="5"/>
  <c r="L581" i="5"/>
  <c r="K581" i="5"/>
  <c r="J581" i="5"/>
  <c r="M580" i="5"/>
  <c r="L580" i="5"/>
  <c r="K580" i="5"/>
  <c r="J580" i="5"/>
  <c r="M579" i="5"/>
  <c r="L579" i="5"/>
  <c r="K579" i="5"/>
  <c r="J579" i="5"/>
  <c r="M578" i="5"/>
  <c r="L578" i="5"/>
  <c r="K578" i="5"/>
  <c r="J578" i="5"/>
  <c r="M577" i="5"/>
  <c r="L577" i="5"/>
  <c r="K577" i="5"/>
  <c r="J577" i="5"/>
  <c r="M576" i="5"/>
  <c r="L576" i="5"/>
  <c r="K576" i="5"/>
  <c r="J576" i="5"/>
  <c r="M575" i="5"/>
  <c r="L575" i="5"/>
  <c r="K575" i="5"/>
  <c r="J575" i="5"/>
  <c r="M574" i="5"/>
  <c r="L574" i="5"/>
  <c r="K574" i="5"/>
  <c r="J574" i="5"/>
  <c r="M573" i="5"/>
  <c r="L573" i="5"/>
  <c r="K573" i="5"/>
  <c r="J573" i="5"/>
  <c r="M572" i="5"/>
  <c r="L572" i="5"/>
  <c r="K572" i="5"/>
  <c r="J572" i="5"/>
  <c r="M571" i="5"/>
  <c r="L571" i="5"/>
  <c r="K571" i="5"/>
  <c r="J571" i="5"/>
  <c r="M570" i="5"/>
  <c r="L570" i="5"/>
  <c r="K570" i="5"/>
  <c r="J570" i="5"/>
  <c r="M569" i="5"/>
  <c r="L569" i="5"/>
  <c r="K569" i="5"/>
  <c r="J569" i="5"/>
  <c r="M568" i="5"/>
  <c r="L568" i="5"/>
  <c r="K568" i="5"/>
  <c r="J568" i="5"/>
  <c r="M567" i="5"/>
  <c r="L567" i="5"/>
  <c r="K567" i="5"/>
  <c r="J567" i="5"/>
  <c r="M566" i="5"/>
  <c r="L566" i="5"/>
  <c r="K566" i="5"/>
  <c r="J566" i="5"/>
  <c r="M565" i="5"/>
  <c r="L565" i="5"/>
  <c r="K565" i="5"/>
  <c r="J565" i="5"/>
  <c r="M564" i="5"/>
  <c r="L564" i="5"/>
  <c r="K564" i="5"/>
  <c r="J564" i="5"/>
  <c r="M563" i="5"/>
  <c r="L563" i="5"/>
  <c r="K563" i="5"/>
  <c r="J563" i="5"/>
  <c r="M562" i="5"/>
  <c r="L562" i="5"/>
  <c r="K562" i="5"/>
  <c r="J562" i="5"/>
  <c r="M561" i="5"/>
  <c r="L561" i="5"/>
  <c r="K561" i="5"/>
  <c r="J561" i="5"/>
  <c r="M560" i="5"/>
  <c r="L560" i="5"/>
  <c r="K560" i="5"/>
  <c r="J560" i="5"/>
  <c r="M559" i="5"/>
  <c r="L559" i="5"/>
  <c r="K559" i="5"/>
  <c r="J559" i="5"/>
  <c r="M558" i="5"/>
  <c r="L558" i="5"/>
  <c r="K558" i="5"/>
  <c r="J558" i="5"/>
  <c r="M557" i="5"/>
  <c r="L557" i="5"/>
  <c r="K557" i="5"/>
  <c r="J557" i="5"/>
  <c r="M556" i="5"/>
  <c r="L556" i="5"/>
  <c r="K556" i="5"/>
  <c r="J556" i="5"/>
  <c r="M555" i="5"/>
  <c r="L555" i="5"/>
  <c r="K555" i="5"/>
  <c r="J555" i="5"/>
  <c r="M554" i="5"/>
  <c r="L554" i="5"/>
  <c r="K554" i="5"/>
  <c r="J554" i="5"/>
  <c r="M553" i="5"/>
  <c r="L553" i="5"/>
  <c r="K553" i="5"/>
  <c r="J553" i="5"/>
  <c r="M552" i="5"/>
  <c r="L552" i="5"/>
  <c r="K552" i="5"/>
  <c r="J552" i="5"/>
  <c r="M551" i="5"/>
  <c r="L551" i="5"/>
  <c r="K551" i="5"/>
  <c r="J551" i="5"/>
  <c r="M550" i="5"/>
  <c r="L550" i="5"/>
  <c r="K550" i="5"/>
  <c r="J550" i="5"/>
  <c r="M549" i="5"/>
  <c r="L549" i="5"/>
  <c r="K549" i="5"/>
  <c r="J549" i="5"/>
  <c r="M548" i="5"/>
  <c r="L548" i="5"/>
  <c r="K548" i="5"/>
  <c r="J548" i="5"/>
  <c r="M547" i="5"/>
  <c r="L547" i="5"/>
  <c r="K547" i="5"/>
  <c r="J547" i="5"/>
  <c r="M546" i="5"/>
  <c r="L546" i="5"/>
  <c r="K546" i="5"/>
  <c r="J546" i="5"/>
  <c r="M545" i="5"/>
  <c r="L545" i="5"/>
  <c r="K545" i="5"/>
  <c r="J545" i="5"/>
  <c r="M544" i="5"/>
  <c r="L544" i="5"/>
  <c r="K544" i="5"/>
  <c r="J544" i="5"/>
  <c r="M543" i="5"/>
  <c r="L543" i="5"/>
  <c r="K543" i="5"/>
  <c r="J543" i="5"/>
  <c r="M542" i="5"/>
  <c r="L542" i="5"/>
  <c r="K542" i="5"/>
  <c r="J542" i="5"/>
  <c r="M541" i="5"/>
  <c r="L541" i="5"/>
  <c r="K541" i="5"/>
  <c r="J541" i="5"/>
  <c r="M540" i="5"/>
  <c r="L540" i="5"/>
  <c r="K540" i="5"/>
  <c r="J540" i="5"/>
  <c r="M539" i="5"/>
  <c r="L539" i="5"/>
  <c r="K539" i="5"/>
  <c r="J539" i="5"/>
  <c r="M538" i="5"/>
  <c r="L538" i="5"/>
  <c r="K538" i="5"/>
  <c r="J538" i="5"/>
  <c r="M537" i="5"/>
  <c r="L537" i="5"/>
  <c r="K537" i="5"/>
  <c r="J537" i="5"/>
  <c r="M536" i="5"/>
  <c r="L536" i="5"/>
  <c r="K536" i="5"/>
  <c r="J536" i="5"/>
  <c r="M535" i="5"/>
  <c r="L535" i="5"/>
  <c r="K535" i="5"/>
  <c r="J535" i="5"/>
  <c r="M534" i="5"/>
  <c r="L534" i="5"/>
  <c r="K534" i="5"/>
  <c r="J534" i="5"/>
  <c r="M533" i="5"/>
  <c r="L533" i="5"/>
  <c r="K533" i="5"/>
  <c r="J533" i="5"/>
  <c r="M532" i="5"/>
  <c r="L532" i="5"/>
  <c r="K532" i="5"/>
  <c r="J532" i="5"/>
  <c r="M531" i="5"/>
  <c r="L531" i="5"/>
  <c r="K531" i="5"/>
  <c r="J531" i="5"/>
  <c r="M530" i="5"/>
  <c r="L530" i="5"/>
  <c r="K530" i="5"/>
  <c r="J530" i="5"/>
  <c r="M529" i="5"/>
  <c r="L529" i="5"/>
  <c r="K529" i="5"/>
  <c r="J529" i="5"/>
  <c r="M528" i="5"/>
  <c r="L528" i="5"/>
  <c r="K528" i="5"/>
  <c r="J528" i="5"/>
  <c r="M527" i="5"/>
  <c r="L527" i="5"/>
  <c r="K527" i="5"/>
  <c r="J527" i="5"/>
  <c r="M526" i="5"/>
  <c r="L526" i="5"/>
  <c r="K526" i="5"/>
  <c r="J526" i="5"/>
  <c r="M525" i="5"/>
  <c r="L525" i="5"/>
  <c r="K525" i="5"/>
  <c r="J525" i="5"/>
  <c r="M524" i="5"/>
  <c r="L524" i="5"/>
  <c r="K524" i="5"/>
  <c r="J524" i="5"/>
  <c r="M523" i="5"/>
  <c r="L523" i="5"/>
  <c r="K523" i="5"/>
  <c r="J523" i="5"/>
  <c r="M522" i="5"/>
  <c r="L522" i="5"/>
  <c r="K522" i="5"/>
  <c r="J522" i="5"/>
  <c r="M521" i="5"/>
  <c r="L521" i="5"/>
  <c r="K521" i="5"/>
  <c r="J521" i="5"/>
  <c r="M520" i="5"/>
  <c r="L520" i="5"/>
  <c r="K520" i="5"/>
  <c r="J520" i="5"/>
  <c r="M519" i="5"/>
  <c r="L519" i="5"/>
  <c r="K519" i="5"/>
  <c r="J519" i="5"/>
  <c r="M518" i="5"/>
  <c r="L518" i="5"/>
  <c r="K518" i="5"/>
  <c r="J518" i="5"/>
  <c r="M517" i="5"/>
  <c r="L517" i="5"/>
  <c r="K517" i="5"/>
  <c r="J517" i="5"/>
  <c r="M516" i="5"/>
  <c r="L516" i="5"/>
  <c r="K516" i="5"/>
  <c r="J516" i="5"/>
  <c r="M515" i="5"/>
  <c r="L515" i="5"/>
  <c r="K515" i="5"/>
  <c r="J515" i="5"/>
  <c r="M514" i="5"/>
  <c r="L514" i="5"/>
  <c r="K514" i="5"/>
  <c r="J514" i="5"/>
  <c r="M513" i="5"/>
  <c r="L513" i="5"/>
  <c r="K513" i="5"/>
  <c r="J513" i="5"/>
  <c r="M512" i="5"/>
  <c r="L512" i="5"/>
  <c r="K512" i="5"/>
  <c r="J512" i="5"/>
  <c r="M511" i="5"/>
  <c r="L511" i="5"/>
  <c r="K511" i="5"/>
  <c r="J511" i="5"/>
  <c r="M510" i="5"/>
  <c r="L510" i="5"/>
  <c r="K510" i="5"/>
  <c r="J510" i="5"/>
  <c r="M509" i="5"/>
  <c r="L509" i="5"/>
  <c r="K509" i="5"/>
  <c r="J509" i="5"/>
  <c r="M508" i="5"/>
  <c r="L508" i="5"/>
  <c r="K508" i="5"/>
  <c r="J508" i="5"/>
  <c r="M507" i="5"/>
  <c r="L507" i="5"/>
  <c r="K507" i="5"/>
  <c r="J507" i="5"/>
  <c r="M506" i="5"/>
  <c r="L506" i="5"/>
  <c r="K506" i="5"/>
  <c r="J506" i="5"/>
  <c r="M505" i="5"/>
  <c r="L505" i="5"/>
  <c r="K505" i="5"/>
  <c r="J505" i="5"/>
  <c r="M504" i="5"/>
  <c r="L504" i="5"/>
  <c r="K504" i="5"/>
  <c r="J504" i="5"/>
  <c r="M503" i="5"/>
  <c r="L503" i="5"/>
  <c r="K503" i="5"/>
  <c r="J503" i="5"/>
  <c r="M502" i="5"/>
  <c r="L502" i="5"/>
  <c r="K502" i="5"/>
  <c r="J502" i="5"/>
  <c r="M501" i="5"/>
  <c r="L501" i="5"/>
  <c r="K501" i="5"/>
  <c r="J501" i="5"/>
  <c r="M500" i="5"/>
  <c r="L500" i="5"/>
  <c r="K500" i="5"/>
  <c r="J500" i="5"/>
  <c r="M499" i="5"/>
  <c r="L499" i="5"/>
  <c r="K499" i="5"/>
  <c r="J499" i="5"/>
  <c r="M498" i="5"/>
  <c r="L498" i="5"/>
  <c r="K498" i="5"/>
  <c r="J498" i="5"/>
  <c r="M497" i="5"/>
  <c r="L497" i="5"/>
  <c r="K497" i="5"/>
  <c r="J497" i="5"/>
  <c r="M496" i="5"/>
  <c r="L496" i="5"/>
  <c r="K496" i="5"/>
  <c r="J496" i="5"/>
  <c r="M495" i="5"/>
  <c r="L495" i="5"/>
  <c r="K495" i="5"/>
  <c r="J495" i="5"/>
  <c r="M494" i="5"/>
  <c r="L494" i="5"/>
  <c r="K494" i="5"/>
  <c r="J494" i="5"/>
  <c r="M493" i="5"/>
  <c r="L493" i="5"/>
  <c r="K493" i="5"/>
  <c r="J493" i="5"/>
  <c r="M492" i="5"/>
  <c r="L492" i="5"/>
  <c r="K492" i="5"/>
  <c r="J492" i="5"/>
  <c r="M491" i="5"/>
  <c r="L491" i="5"/>
  <c r="K491" i="5"/>
  <c r="J491" i="5"/>
  <c r="M490" i="5"/>
  <c r="L490" i="5"/>
  <c r="K490" i="5"/>
  <c r="J490" i="5"/>
  <c r="M489" i="5"/>
  <c r="L489" i="5"/>
  <c r="K489" i="5"/>
  <c r="J489" i="5"/>
  <c r="M488" i="5"/>
  <c r="L488" i="5"/>
  <c r="K488" i="5"/>
  <c r="J488" i="5"/>
  <c r="M487" i="5"/>
  <c r="L487" i="5"/>
  <c r="K487" i="5"/>
  <c r="J487" i="5"/>
  <c r="M486" i="5"/>
  <c r="L486" i="5"/>
  <c r="K486" i="5"/>
  <c r="J486" i="5"/>
  <c r="M485" i="5"/>
  <c r="L485" i="5"/>
  <c r="K485" i="5"/>
  <c r="J485" i="5"/>
  <c r="M484" i="5"/>
  <c r="L484" i="5"/>
  <c r="K484" i="5"/>
  <c r="J484" i="5"/>
  <c r="M483" i="5"/>
  <c r="L483" i="5"/>
  <c r="K483" i="5"/>
  <c r="J483" i="5"/>
  <c r="M482" i="5"/>
  <c r="L482" i="5"/>
  <c r="K482" i="5"/>
  <c r="J482" i="5"/>
  <c r="M481" i="5"/>
  <c r="L481" i="5"/>
  <c r="K481" i="5"/>
  <c r="J481" i="5"/>
  <c r="M480" i="5"/>
  <c r="L480" i="5"/>
  <c r="K480" i="5"/>
  <c r="J480" i="5"/>
  <c r="M479" i="5"/>
  <c r="L479" i="5"/>
  <c r="K479" i="5"/>
  <c r="J479" i="5"/>
  <c r="M478" i="5"/>
  <c r="L478" i="5"/>
  <c r="K478" i="5"/>
  <c r="J478" i="5"/>
  <c r="M477" i="5"/>
  <c r="L477" i="5"/>
  <c r="K477" i="5"/>
  <c r="J477" i="5"/>
  <c r="M476" i="5"/>
  <c r="L476" i="5"/>
  <c r="K476" i="5"/>
  <c r="J476" i="5"/>
  <c r="M475" i="5"/>
  <c r="L475" i="5"/>
  <c r="K475" i="5"/>
  <c r="J475" i="5"/>
  <c r="M474" i="5"/>
  <c r="L474" i="5"/>
  <c r="K474" i="5"/>
  <c r="J474" i="5"/>
  <c r="M473" i="5"/>
  <c r="L473" i="5"/>
  <c r="K473" i="5"/>
  <c r="J473" i="5"/>
  <c r="M472" i="5"/>
  <c r="L472" i="5"/>
  <c r="K472" i="5"/>
  <c r="J472" i="5"/>
  <c r="M471" i="5"/>
  <c r="L471" i="5"/>
  <c r="K471" i="5"/>
  <c r="J471" i="5"/>
  <c r="M470" i="5"/>
  <c r="L470" i="5"/>
  <c r="K470" i="5"/>
  <c r="J470" i="5"/>
  <c r="M469" i="5"/>
  <c r="L469" i="5"/>
  <c r="K469" i="5"/>
  <c r="J469" i="5"/>
  <c r="M468" i="5"/>
  <c r="L468" i="5"/>
  <c r="K468" i="5"/>
  <c r="J468" i="5"/>
  <c r="M467" i="5"/>
  <c r="L467" i="5"/>
  <c r="K467" i="5"/>
  <c r="J467" i="5"/>
  <c r="M466" i="5"/>
  <c r="L466" i="5"/>
  <c r="K466" i="5"/>
  <c r="J466" i="5"/>
  <c r="M465" i="5"/>
  <c r="L465" i="5"/>
  <c r="K465" i="5"/>
  <c r="J465" i="5"/>
  <c r="M464" i="5"/>
  <c r="L464" i="5"/>
  <c r="K464" i="5"/>
  <c r="J464" i="5"/>
  <c r="M463" i="5"/>
  <c r="L463" i="5"/>
  <c r="K463" i="5"/>
  <c r="J463" i="5"/>
  <c r="M462" i="5"/>
  <c r="L462" i="5"/>
  <c r="K462" i="5"/>
  <c r="J462" i="5"/>
  <c r="M461" i="5"/>
  <c r="L461" i="5"/>
  <c r="K461" i="5"/>
  <c r="J461" i="5"/>
  <c r="M460" i="5"/>
  <c r="L460" i="5"/>
  <c r="K460" i="5"/>
  <c r="J460" i="5"/>
  <c r="M459" i="5"/>
  <c r="L459" i="5"/>
  <c r="K459" i="5"/>
  <c r="J459" i="5"/>
  <c r="M458" i="5"/>
  <c r="L458" i="5"/>
  <c r="K458" i="5"/>
  <c r="J458" i="5"/>
  <c r="M457" i="5"/>
  <c r="L457" i="5"/>
  <c r="K457" i="5"/>
  <c r="J457" i="5"/>
  <c r="M456" i="5"/>
  <c r="L456" i="5"/>
  <c r="K456" i="5"/>
  <c r="J456" i="5"/>
  <c r="M455" i="5"/>
  <c r="L455" i="5"/>
  <c r="K455" i="5"/>
  <c r="J455" i="5"/>
  <c r="M454" i="5"/>
  <c r="L454" i="5"/>
  <c r="K454" i="5"/>
  <c r="J454" i="5"/>
  <c r="M453" i="5"/>
  <c r="L453" i="5"/>
  <c r="K453" i="5"/>
  <c r="J453" i="5"/>
  <c r="M452" i="5"/>
  <c r="L452" i="5"/>
  <c r="K452" i="5"/>
  <c r="J452" i="5"/>
  <c r="M451" i="5"/>
  <c r="L451" i="5"/>
  <c r="K451" i="5"/>
  <c r="J451" i="5"/>
  <c r="M450" i="5"/>
  <c r="L450" i="5"/>
  <c r="K450" i="5"/>
  <c r="J450" i="5"/>
  <c r="M449" i="5"/>
  <c r="L449" i="5"/>
  <c r="K449" i="5"/>
  <c r="J449" i="5"/>
  <c r="M448" i="5"/>
  <c r="L448" i="5"/>
  <c r="K448" i="5"/>
  <c r="J448" i="5"/>
  <c r="M447" i="5"/>
  <c r="L447" i="5"/>
  <c r="K447" i="5"/>
  <c r="J447" i="5"/>
  <c r="M446" i="5"/>
  <c r="L446" i="5"/>
  <c r="K446" i="5"/>
  <c r="J446" i="5"/>
  <c r="M445" i="5"/>
  <c r="L445" i="5"/>
  <c r="K445" i="5"/>
  <c r="J445" i="5"/>
  <c r="M444" i="5"/>
  <c r="L444" i="5"/>
  <c r="K444" i="5"/>
  <c r="J444" i="5"/>
  <c r="M443" i="5"/>
  <c r="L443" i="5"/>
  <c r="K443" i="5"/>
  <c r="J443" i="5"/>
  <c r="M442" i="5"/>
  <c r="L442" i="5"/>
  <c r="K442" i="5"/>
  <c r="J442" i="5"/>
  <c r="M441" i="5"/>
  <c r="L441" i="5"/>
  <c r="K441" i="5"/>
  <c r="J441" i="5"/>
  <c r="M440" i="5"/>
  <c r="L440" i="5"/>
  <c r="K440" i="5"/>
  <c r="J440" i="5"/>
  <c r="M439" i="5"/>
  <c r="L439" i="5"/>
  <c r="K439" i="5"/>
  <c r="J439" i="5"/>
  <c r="M438" i="5"/>
  <c r="L438" i="5"/>
  <c r="K438" i="5"/>
  <c r="J438" i="5"/>
  <c r="M437" i="5"/>
  <c r="L437" i="5"/>
  <c r="K437" i="5"/>
  <c r="J437" i="5"/>
  <c r="M436" i="5"/>
  <c r="L436" i="5"/>
  <c r="K436" i="5"/>
  <c r="J436" i="5"/>
  <c r="M435" i="5"/>
  <c r="L435" i="5"/>
  <c r="K435" i="5"/>
  <c r="J435" i="5"/>
  <c r="M434" i="5"/>
  <c r="L434" i="5"/>
  <c r="K434" i="5"/>
  <c r="J434" i="5"/>
  <c r="M433" i="5"/>
  <c r="L433" i="5"/>
  <c r="K433" i="5"/>
  <c r="J433" i="5"/>
  <c r="M432" i="5"/>
  <c r="L432" i="5"/>
  <c r="K432" i="5"/>
  <c r="J432" i="5"/>
  <c r="M431" i="5"/>
  <c r="L431" i="5"/>
  <c r="K431" i="5"/>
  <c r="J431" i="5"/>
  <c r="M430" i="5"/>
  <c r="L430" i="5"/>
  <c r="K430" i="5"/>
  <c r="J430" i="5"/>
  <c r="M429" i="5"/>
  <c r="L429" i="5"/>
  <c r="K429" i="5"/>
  <c r="J429" i="5"/>
  <c r="M428" i="5"/>
  <c r="L428" i="5"/>
  <c r="K428" i="5"/>
  <c r="J428" i="5"/>
  <c r="M427" i="5"/>
  <c r="L427" i="5"/>
  <c r="K427" i="5"/>
  <c r="J427" i="5"/>
  <c r="M426" i="5"/>
  <c r="L426" i="5"/>
  <c r="K426" i="5"/>
  <c r="J426" i="5"/>
  <c r="M425" i="5"/>
  <c r="L425" i="5"/>
  <c r="K425" i="5"/>
  <c r="J425" i="5"/>
  <c r="M424" i="5"/>
  <c r="L424" i="5"/>
  <c r="K424" i="5"/>
  <c r="J424" i="5"/>
  <c r="M423" i="5"/>
  <c r="L423" i="5"/>
  <c r="K423" i="5"/>
  <c r="J423" i="5"/>
  <c r="M422" i="5"/>
  <c r="L422" i="5"/>
  <c r="K422" i="5"/>
  <c r="J422" i="5"/>
  <c r="M421" i="5"/>
  <c r="L421" i="5"/>
  <c r="K421" i="5"/>
  <c r="J421" i="5"/>
  <c r="M420" i="5"/>
  <c r="L420" i="5"/>
  <c r="K420" i="5"/>
  <c r="J420" i="5"/>
  <c r="M419" i="5"/>
  <c r="L419" i="5"/>
  <c r="K419" i="5"/>
  <c r="J419" i="5"/>
  <c r="M418" i="5"/>
  <c r="L418" i="5"/>
  <c r="K418" i="5"/>
  <c r="J418" i="5"/>
  <c r="M417" i="5"/>
  <c r="L417" i="5"/>
  <c r="K417" i="5"/>
  <c r="J417" i="5"/>
  <c r="M416" i="5"/>
  <c r="L416" i="5"/>
  <c r="K416" i="5"/>
  <c r="J416" i="5"/>
  <c r="M415" i="5"/>
  <c r="L415" i="5"/>
  <c r="K415" i="5"/>
  <c r="J415" i="5"/>
  <c r="M414" i="5"/>
  <c r="L414" i="5"/>
  <c r="K414" i="5"/>
  <c r="J414" i="5"/>
  <c r="M413" i="5"/>
  <c r="L413" i="5"/>
  <c r="K413" i="5"/>
  <c r="J413" i="5"/>
  <c r="M412" i="5"/>
  <c r="L412" i="5"/>
  <c r="K412" i="5"/>
  <c r="J412" i="5"/>
  <c r="M411" i="5"/>
  <c r="L411" i="5"/>
  <c r="K411" i="5"/>
  <c r="J411" i="5"/>
  <c r="M410" i="5"/>
  <c r="L410" i="5"/>
  <c r="K410" i="5"/>
  <c r="J410" i="5"/>
  <c r="M409" i="5"/>
  <c r="L409" i="5"/>
  <c r="K409" i="5"/>
  <c r="J409" i="5"/>
  <c r="M408" i="5"/>
  <c r="L408" i="5"/>
  <c r="K408" i="5"/>
  <c r="J408" i="5"/>
  <c r="M407" i="5"/>
  <c r="L407" i="5"/>
  <c r="K407" i="5"/>
  <c r="J407" i="5"/>
  <c r="M406" i="5"/>
  <c r="L406" i="5"/>
  <c r="K406" i="5"/>
  <c r="J406" i="5"/>
  <c r="M405" i="5"/>
  <c r="L405" i="5"/>
  <c r="K405" i="5"/>
  <c r="J405" i="5"/>
  <c r="M404" i="5"/>
  <c r="L404" i="5"/>
  <c r="K404" i="5"/>
  <c r="J404" i="5"/>
  <c r="M403" i="5"/>
  <c r="L403" i="5"/>
  <c r="K403" i="5"/>
  <c r="J403" i="5"/>
  <c r="M402" i="5"/>
  <c r="L402" i="5"/>
  <c r="K402" i="5"/>
  <c r="J402" i="5"/>
  <c r="M401" i="5"/>
  <c r="L401" i="5"/>
  <c r="K401" i="5"/>
  <c r="J401" i="5"/>
  <c r="M400" i="5"/>
  <c r="L400" i="5"/>
  <c r="K400" i="5"/>
  <c r="J400" i="5"/>
  <c r="M399" i="5"/>
  <c r="L399" i="5"/>
  <c r="K399" i="5"/>
  <c r="J399" i="5"/>
  <c r="M398" i="5"/>
  <c r="L398" i="5"/>
  <c r="K398" i="5"/>
  <c r="J398" i="5"/>
  <c r="M397" i="5"/>
  <c r="L397" i="5"/>
  <c r="K397" i="5"/>
  <c r="J397" i="5"/>
  <c r="M396" i="5"/>
  <c r="L396" i="5"/>
  <c r="K396" i="5"/>
  <c r="J396" i="5"/>
  <c r="M395" i="5"/>
  <c r="L395" i="5"/>
  <c r="K395" i="5"/>
  <c r="J395" i="5"/>
  <c r="M394" i="5"/>
  <c r="L394" i="5"/>
  <c r="K394" i="5"/>
  <c r="J394" i="5"/>
  <c r="M393" i="5"/>
  <c r="L393" i="5"/>
  <c r="K393" i="5"/>
  <c r="J393" i="5"/>
  <c r="M392" i="5"/>
  <c r="L392" i="5"/>
  <c r="K392" i="5"/>
  <c r="J392" i="5"/>
  <c r="M391" i="5"/>
  <c r="L391" i="5"/>
  <c r="K391" i="5"/>
  <c r="J391" i="5"/>
  <c r="M390" i="5"/>
  <c r="L390" i="5"/>
  <c r="K390" i="5"/>
  <c r="J390" i="5"/>
  <c r="M389" i="5"/>
  <c r="L389" i="5"/>
  <c r="K389" i="5"/>
  <c r="J389" i="5"/>
  <c r="M388" i="5"/>
  <c r="L388" i="5"/>
  <c r="K388" i="5"/>
  <c r="J388" i="5"/>
  <c r="M387" i="5"/>
  <c r="L387" i="5"/>
  <c r="K387" i="5"/>
  <c r="J387" i="5"/>
  <c r="M386" i="5"/>
  <c r="L386" i="5"/>
  <c r="K386" i="5"/>
  <c r="J386" i="5"/>
  <c r="M385" i="5"/>
  <c r="L385" i="5"/>
  <c r="K385" i="5"/>
  <c r="J385" i="5"/>
  <c r="M384" i="5"/>
  <c r="L384" i="5"/>
  <c r="K384" i="5"/>
  <c r="J384" i="5"/>
  <c r="M383" i="5"/>
  <c r="L383" i="5"/>
  <c r="K383" i="5"/>
  <c r="J383" i="5"/>
  <c r="M382" i="5"/>
  <c r="L382" i="5"/>
  <c r="K382" i="5"/>
  <c r="J382" i="5"/>
  <c r="M381" i="5"/>
  <c r="L381" i="5"/>
  <c r="K381" i="5"/>
  <c r="J381" i="5"/>
  <c r="M380" i="5"/>
  <c r="L380" i="5"/>
  <c r="K380" i="5"/>
  <c r="J380" i="5"/>
  <c r="M379" i="5"/>
  <c r="L379" i="5"/>
  <c r="K379" i="5"/>
  <c r="J379" i="5"/>
  <c r="M378" i="5"/>
  <c r="L378" i="5"/>
  <c r="K378" i="5"/>
  <c r="J378" i="5"/>
  <c r="M377" i="5"/>
  <c r="L377" i="5"/>
  <c r="K377" i="5"/>
  <c r="J377" i="5"/>
  <c r="M376" i="5"/>
  <c r="L376" i="5"/>
  <c r="K376" i="5"/>
  <c r="J376" i="5"/>
  <c r="M375" i="5"/>
  <c r="L375" i="5"/>
  <c r="K375" i="5"/>
  <c r="J375" i="5"/>
  <c r="M374" i="5"/>
  <c r="L374" i="5"/>
  <c r="K374" i="5"/>
  <c r="J374" i="5"/>
  <c r="M373" i="5"/>
  <c r="L373" i="5"/>
  <c r="K373" i="5"/>
  <c r="J373" i="5"/>
  <c r="M372" i="5"/>
  <c r="L372" i="5"/>
  <c r="K372" i="5"/>
  <c r="J372" i="5"/>
  <c r="M371" i="5"/>
  <c r="L371" i="5"/>
  <c r="K371" i="5"/>
  <c r="J371" i="5"/>
  <c r="M370" i="5"/>
  <c r="L370" i="5"/>
  <c r="K370" i="5"/>
  <c r="J370" i="5"/>
  <c r="M369" i="5"/>
  <c r="L369" i="5"/>
  <c r="K369" i="5"/>
  <c r="J369" i="5"/>
  <c r="M368" i="5"/>
  <c r="L368" i="5"/>
  <c r="K368" i="5"/>
  <c r="J368" i="5"/>
  <c r="M367" i="5"/>
  <c r="L367" i="5"/>
  <c r="K367" i="5"/>
  <c r="J367" i="5"/>
  <c r="M366" i="5"/>
  <c r="L366" i="5"/>
  <c r="K366" i="5"/>
  <c r="J366" i="5"/>
  <c r="M365" i="5"/>
  <c r="L365" i="5"/>
  <c r="K365" i="5"/>
  <c r="J365" i="5"/>
  <c r="M364" i="5"/>
  <c r="L364" i="5"/>
  <c r="K364" i="5"/>
  <c r="J364" i="5"/>
  <c r="M363" i="5"/>
  <c r="L363" i="5"/>
  <c r="K363" i="5"/>
  <c r="J363" i="5"/>
  <c r="M362" i="5"/>
  <c r="L362" i="5"/>
  <c r="K362" i="5"/>
  <c r="J362" i="5"/>
  <c r="M361" i="5"/>
  <c r="L361" i="5"/>
  <c r="K361" i="5"/>
  <c r="J361" i="5"/>
  <c r="M360" i="5"/>
  <c r="L360" i="5"/>
  <c r="K360" i="5"/>
  <c r="J360" i="5"/>
  <c r="M359" i="5"/>
  <c r="L359" i="5"/>
  <c r="K359" i="5"/>
  <c r="J359" i="5"/>
  <c r="M358" i="5"/>
  <c r="L358" i="5"/>
  <c r="K358" i="5"/>
  <c r="J358" i="5"/>
  <c r="M357" i="5"/>
  <c r="L357" i="5"/>
  <c r="K357" i="5"/>
  <c r="J357" i="5"/>
  <c r="M356" i="5"/>
  <c r="L356" i="5"/>
  <c r="K356" i="5"/>
  <c r="J356" i="5"/>
  <c r="M355" i="5"/>
  <c r="L355" i="5"/>
  <c r="K355" i="5"/>
  <c r="J355" i="5"/>
  <c r="M354" i="5"/>
  <c r="L354" i="5"/>
  <c r="K354" i="5"/>
  <c r="J354" i="5"/>
  <c r="M353" i="5"/>
  <c r="L353" i="5"/>
  <c r="K353" i="5"/>
  <c r="J353" i="5"/>
  <c r="M352" i="5"/>
  <c r="L352" i="5"/>
  <c r="K352" i="5"/>
  <c r="J352" i="5"/>
  <c r="M351" i="5"/>
  <c r="L351" i="5"/>
  <c r="K351" i="5"/>
  <c r="J351" i="5"/>
  <c r="M350" i="5"/>
  <c r="L350" i="5"/>
  <c r="K350" i="5"/>
  <c r="J350" i="5"/>
  <c r="M349" i="5"/>
  <c r="L349" i="5"/>
  <c r="K349" i="5"/>
  <c r="J349" i="5"/>
  <c r="M348" i="5"/>
  <c r="L348" i="5"/>
  <c r="K348" i="5"/>
  <c r="J348" i="5"/>
  <c r="M347" i="5"/>
  <c r="L347" i="5"/>
  <c r="K347" i="5"/>
  <c r="J347" i="5"/>
  <c r="M346" i="5"/>
  <c r="L346" i="5"/>
  <c r="K346" i="5"/>
  <c r="J346" i="5"/>
  <c r="M345" i="5"/>
  <c r="L345" i="5"/>
  <c r="K345" i="5"/>
  <c r="J345" i="5"/>
  <c r="M344" i="5"/>
  <c r="L344" i="5"/>
  <c r="K344" i="5"/>
  <c r="J344" i="5"/>
  <c r="M343" i="5"/>
  <c r="L343" i="5"/>
  <c r="K343" i="5"/>
  <c r="J343" i="5"/>
  <c r="M342" i="5"/>
  <c r="L342" i="5"/>
  <c r="K342" i="5"/>
  <c r="J342" i="5"/>
  <c r="M341" i="5"/>
  <c r="L341" i="5"/>
  <c r="K341" i="5"/>
  <c r="J341" i="5"/>
  <c r="M340" i="5"/>
  <c r="L340" i="5"/>
  <c r="K340" i="5"/>
  <c r="J340" i="5"/>
  <c r="M339" i="5"/>
  <c r="L339" i="5"/>
  <c r="K339" i="5"/>
  <c r="J339" i="5"/>
  <c r="M338" i="5"/>
  <c r="L338" i="5"/>
  <c r="K338" i="5"/>
  <c r="J338" i="5"/>
  <c r="M337" i="5"/>
  <c r="L337" i="5"/>
  <c r="K337" i="5"/>
  <c r="J337" i="5"/>
  <c r="M336" i="5"/>
  <c r="L336" i="5"/>
  <c r="K336" i="5"/>
  <c r="J336" i="5"/>
  <c r="M335" i="5"/>
  <c r="L335" i="5"/>
  <c r="K335" i="5"/>
  <c r="J335" i="5"/>
  <c r="M334" i="5"/>
  <c r="L334" i="5"/>
  <c r="K334" i="5"/>
  <c r="J334" i="5"/>
  <c r="M333" i="5"/>
  <c r="L333" i="5"/>
  <c r="K333" i="5"/>
  <c r="J333" i="5"/>
  <c r="M332" i="5"/>
  <c r="L332" i="5"/>
  <c r="K332" i="5"/>
  <c r="J332" i="5"/>
  <c r="M331" i="5"/>
  <c r="L331" i="5"/>
  <c r="K331" i="5"/>
  <c r="J331" i="5"/>
  <c r="M330" i="5"/>
  <c r="L330" i="5"/>
  <c r="K330" i="5"/>
  <c r="J330" i="5"/>
  <c r="M329" i="5"/>
  <c r="L329" i="5"/>
  <c r="K329" i="5"/>
  <c r="J329" i="5"/>
  <c r="M328" i="5"/>
  <c r="L328" i="5"/>
  <c r="K328" i="5"/>
  <c r="J328" i="5"/>
  <c r="M327" i="5"/>
  <c r="L327" i="5"/>
  <c r="K327" i="5"/>
  <c r="J327" i="5"/>
  <c r="M326" i="5"/>
  <c r="L326" i="5"/>
  <c r="K326" i="5"/>
  <c r="J326" i="5"/>
  <c r="M325" i="5"/>
  <c r="L325" i="5"/>
  <c r="K325" i="5"/>
  <c r="J325" i="5"/>
  <c r="M324" i="5"/>
  <c r="L324" i="5"/>
  <c r="K324" i="5"/>
  <c r="J324" i="5"/>
  <c r="M323" i="5"/>
  <c r="L323" i="5"/>
  <c r="K323" i="5"/>
  <c r="J323" i="5"/>
  <c r="M322" i="5"/>
  <c r="L322" i="5"/>
  <c r="K322" i="5"/>
  <c r="J322" i="5"/>
  <c r="M321" i="5"/>
  <c r="L321" i="5"/>
  <c r="K321" i="5"/>
  <c r="J321" i="5"/>
  <c r="M320" i="5"/>
  <c r="L320" i="5"/>
  <c r="K320" i="5"/>
  <c r="J320" i="5"/>
  <c r="M319" i="5"/>
  <c r="L319" i="5"/>
  <c r="K319" i="5"/>
  <c r="J319" i="5"/>
  <c r="M318" i="5"/>
  <c r="L318" i="5"/>
  <c r="K318" i="5"/>
  <c r="J318" i="5"/>
  <c r="M317" i="5"/>
  <c r="L317" i="5"/>
  <c r="K317" i="5"/>
  <c r="J317" i="5"/>
  <c r="M316" i="5"/>
  <c r="L316" i="5"/>
  <c r="K316" i="5"/>
  <c r="J316" i="5"/>
  <c r="M315" i="5"/>
  <c r="L315" i="5"/>
  <c r="K315" i="5"/>
  <c r="J315" i="5"/>
  <c r="M314" i="5"/>
  <c r="L314" i="5"/>
  <c r="K314" i="5"/>
  <c r="J314" i="5"/>
  <c r="M313" i="5"/>
  <c r="L313" i="5"/>
  <c r="K313" i="5"/>
  <c r="J313" i="5"/>
  <c r="M312" i="5"/>
  <c r="L312" i="5"/>
  <c r="K312" i="5"/>
  <c r="J312" i="5"/>
  <c r="M311" i="5"/>
  <c r="L311" i="5"/>
  <c r="K311" i="5"/>
  <c r="J311" i="5"/>
  <c r="M310" i="5"/>
  <c r="L310" i="5"/>
  <c r="K310" i="5"/>
  <c r="J310" i="5"/>
  <c r="M309" i="5"/>
  <c r="L309" i="5"/>
  <c r="K309" i="5"/>
  <c r="J309" i="5"/>
  <c r="M308" i="5"/>
  <c r="L308" i="5"/>
  <c r="K308" i="5"/>
  <c r="J308" i="5"/>
  <c r="M307" i="5"/>
  <c r="L307" i="5"/>
  <c r="K307" i="5"/>
  <c r="J307" i="5"/>
  <c r="M306" i="5"/>
  <c r="L306" i="5"/>
  <c r="K306" i="5"/>
  <c r="J306" i="5"/>
  <c r="M305" i="5"/>
  <c r="L305" i="5"/>
  <c r="K305" i="5"/>
  <c r="J305" i="5"/>
  <c r="M304" i="5"/>
  <c r="L304" i="5"/>
  <c r="K304" i="5"/>
  <c r="J304" i="5"/>
  <c r="M303" i="5"/>
  <c r="L303" i="5"/>
  <c r="K303" i="5"/>
  <c r="J303" i="5"/>
  <c r="M302" i="5"/>
  <c r="L302" i="5"/>
  <c r="K302" i="5"/>
  <c r="J302" i="5"/>
  <c r="M301" i="5"/>
  <c r="L301" i="5"/>
  <c r="K301" i="5"/>
  <c r="J301" i="5"/>
  <c r="M300" i="5"/>
  <c r="L300" i="5"/>
  <c r="K300" i="5"/>
  <c r="J300" i="5"/>
  <c r="M299" i="5"/>
  <c r="L299" i="5"/>
  <c r="K299" i="5"/>
  <c r="J299" i="5"/>
  <c r="M298" i="5"/>
  <c r="L298" i="5"/>
  <c r="K298" i="5"/>
  <c r="J298" i="5"/>
  <c r="M297" i="5"/>
  <c r="L297" i="5"/>
  <c r="K297" i="5"/>
  <c r="J297" i="5"/>
  <c r="M296" i="5"/>
  <c r="L296" i="5"/>
  <c r="K296" i="5"/>
  <c r="J296" i="5"/>
  <c r="M295" i="5"/>
  <c r="L295" i="5"/>
  <c r="K295" i="5"/>
  <c r="J295" i="5"/>
  <c r="M294" i="5"/>
  <c r="L294" i="5"/>
  <c r="K294" i="5"/>
  <c r="J294" i="5"/>
  <c r="M293" i="5"/>
  <c r="L293" i="5"/>
  <c r="K293" i="5"/>
  <c r="J293" i="5"/>
  <c r="M292" i="5"/>
  <c r="L292" i="5"/>
  <c r="K292" i="5"/>
  <c r="J292" i="5"/>
  <c r="M291" i="5"/>
  <c r="L291" i="5"/>
  <c r="K291" i="5"/>
  <c r="J291" i="5"/>
  <c r="M290" i="5"/>
  <c r="L290" i="5"/>
  <c r="K290" i="5"/>
  <c r="J290" i="5"/>
  <c r="M289" i="5"/>
  <c r="L289" i="5"/>
  <c r="K289" i="5"/>
  <c r="J289" i="5"/>
  <c r="M288" i="5"/>
  <c r="L288" i="5"/>
  <c r="K288" i="5"/>
  <c r="J288" i="5"/>
  <c r="M287" i="5"/>
  <c r="L287" i="5"/>
  <c r="K287" i="5"/>
  <c r="J287" i="5"/>
  <c r="M286" i="5"/>
  <c r="L286" i="5"/>
  <c r="K286" i="5"/>
  <c r="J286" i="5"/>
  <c r="M285" i="5"/>
  <c r="L285" i="5"/>
  <c r="K285" i="5"/>
  <c r="J285" i="5"/>
  <c r="M284" i="5"/>
  <c r="L284" i="5"/>
  <c r="K284" i="5"/>
  <c r="J284" i="5"/>
  <c r="M283" i="5"/>
  <c r="L283" i="5"/>
  <c r="K283" i="5"/>
  <c r="J283" i="5"/>
  <c r="M282" i="5"/>
  <c r="L282" i="5"/>
  <c r="K282" i="5"/>
  <c r="J282" i="5"/>
  <c r="M281" i="5"/>
  <c r="L281" i="5"/>
  <c r="K281" i="5"/>
  <c r="J281" i="5"/>
  <c r="M280" i="5"/>
  <c r="L280" i="5"/>
  <c r="K280" i="5"/>
  <c r="J280" i="5"/>
  <c r="M279" i="5"/>
  <c r="L279" i="5"/>
  <c r="K279" i="5"/>
  <c r="J279" i="5"/>
  <c r="M278" i="5"/>
  <c r="L278" i="5"/>
  <c r="K278" i="5"/>
  <c r="J278" i="5"/>
  <c r="M277" i="5"/>
  <c r="L277" i="5"/>
  <c r="K277" i="5"/>
  <c r="J277" i="5"/>
  <c r="M276" i="5"/>
  <c r="L276" i="5"/>
  <c r="K276" i="5"/>
  <c r="J276" i="5"/>
  <c r="M275" i="5"/>
  <c r="L275" i="5"/>
  <c r="K275" i="5"/>
  <c r="J275" i="5"/>
  <c r="M274" i="5"/>
  <c r="L274" i="5"/>
  <c r="K274" i="5"/>
  <c r="J274" i="5"/>
  <c r="M273" i="5"/>
  <c r="L273" i="5"/>
  <c r="K273" i="5"/>
  <c r="J273" i="5"/>
  <c r="M272" i="5"/>
  <c r="L272" i="5"/>
  <c r="K272" i="5"/>
  <c r="J272" i="5"/>
  <c r="M271" i="5"/>
  <c r="L271" i="5"/>
  <c r="K271" i="5"/>
  <c r="J271" i="5"/>
  <c r="M270" i="5"/>
  <c r="L270" i="5"/>
  <c r="K270" i="5"/>
  <c r="J270" i="5"/>
  <c r="M269" i="5"/>
  <c r="L269" i="5"/>
  <c r="K269" i="5"/>
  <c r="J269" i="5"/>
  <c r="M268" i="5"/>
  <c r="L268" i="5"/>
  <c r="K268" i="5"/>
  <c r="J268" i="5"/>
  <c r="M267" i="5"/>
  <c r="L267" i="5"/>
  <c r="K267" i="5"/>
  <c r="J267" i="5"/>
  <c r="M266" i="5"/>
  <c r="L266" i="5"/>
  <c r="K266" i="5"/>
  <c r="J266" i="5"/>
  <c r="M265" i="5"/>
  <c r="L265" i="5"/>
  <c r="K265" i="5"/>
  <c r="J265" i="5"/>
  <c r="M264" i="5"/>
  <c r="L264" i="5"/>
  <c r="K264" i="5"/>
  <c r="J264" i="5"/>
  <c r="M263" i="5"/>
  <c r="L263" i="5"/>
  <c r="K263" i="5"/>
  <c r="J263" i="5"/>
  <c r="M262" i="5"/>
  <c r="L262" i="5"/>
  <c r="K262" i="5"/>
  <c r="J262" i="5"/>
  <c r="M261" i="5"/>
  <c r="L261" i="5"/>
  <c r="K261" i="5"/>
  <c r="J261" i="5"/>
  <c r="M260" i="5"/>
  <c r="L260" i="5"/>
  <c r="K260" i="5"/>
  <c r="J260" i="5"/>
  <c r="M259" i="5"/>
  <c r="L259" i="5"/>
  <c r="K259" i="5"/>
  <c r="J259" i="5"/>
  <c r="M258" i="5"/>
  <c r="L258" i="5"/>
  <c r="K258" i="5"/>
  <c r="J258" i="5"/>
  <c r="M257" i="5"/>
  <c r="L257" i="5"/>
  <c r="K257" i="5"/>
  <c r="J257" i="5"/>
  <c r="M256" i="5"/>
  <c r="L256" i="5"/>
  <c r="K256" i="5"/>
  <c r="J256" i="5"/>
  <c r="M255" i="5"/>
  <c r="L255" i="5"/>
  <c r="K255" i="5"/>
  <c r="J255" i="5"/>
  <c r="M254" i="5"/>
  <c r="L254" i="5"/>
  <c r="K254" i="5"/>
  <c r="J254" i="5"/>
  <c r="M253" i="5"/>
  <c r="L253" i="5"/>
  <c r="K253" i="5"/>
  <c r="J253" i="5"/>
  <c r="M252" i="5"/>
  <c r="L252" i="5"/>
  <c r="K252" i="5"/>
  <c r="J252" i="5"/>
  <c r="M251" i="5"/>
  <c r="L251" i="5"/>
  <c r="K251" i="5"/>
  <c r="J251" i="5"/>
  <c r="M250" i="5"/>
  <c r="L250" i="5"/>
  <c r="K250" i="5"/>
  <c r="J250" i="5"/>
  <c r="M249" i="5"/>
  <c r="L249" i="5"/>
  <c r="K249" i="5"/>
  <c r="J249" i="5"/>
  <c r="M248" i="5"/>
  <c r="L248" i="5"/>
  <c r="K248" i="5"/>
  <c r="J248" i="5"/>
  <c r="M247" i="5"/>
  <c r="L247" i="5"/>
  <c r="K247" i="5"/>
  <c r="J247" i="5"/>
  <c r="M246" i="5"/>
  <c r="L246" i="5"/>
  <c r="K246" i="5"/>
  <c r="J246" i="5"/>
  <c r="M245" i="5"/>
  <c r="L245" i="5"/>
  <c r="K245" i="5"/>
  <c r="J245" i="5"/>
  <c r="M244" i="5"/>
  <c r="L244" i="5"/>
  <c r="K244" i="5"/>
  <c r="J244" i="5"/>
  <c r="M243" i="5"/>
  <c r="L243" i="5"/>
  <c r="K243" i="5"/>
  <c r="J243" i="5"/>
  <c r="M242" i="5"/>
  <c r="L242" i="5"/>
  <c r="K242" i="5"/>
  <c r="J242" i="5"/>
  <c r="M241" i="5"/>
  <c r="L241" i="5"/>
  <c r="K241" i="5"/>
  <c r="J241" i="5"/>
  <c r="M240" i="5"/>
  <c r="L240" i="5"/>
  <c r="K240" i="5"/>
  <c r="J240" i="5"/>
  <c r="M239" i="5"/>
  <c r="L239" i="5"/>
  <c r="K239" i="5"/>
  <c r="J239" i="5"/>
  <c r="M238" i="5"/>
  <c r="L238" i="5"/>
  <c r="K238" i="5"/>
  <c r="J238" i="5"/>
  <c r="M237" i="5"/>
  <c r="L237" i="5"/>
  <c r="K237" i="5"/>
  <c r="J237" i="5"/>
  <c r="M236" i="5"/>
  <c r="L236" i="5"/>
  <c r="K236" i="5"/>
  <c r="J236" i="5"/>
  <c r="M235" i="5"/>
  <c r="L235" i="5"/>
  <c r="K235" i="5"/>
  <c r="J235" i="5"/>
  <c r="M234" i="5"/>
  <c r="L234" i="5"/>
  <c r="K234" i="5"/>
  <c r="J234" i="5"/>
  <c r="M233" i="5"/>
  <c r="L233" i="5"/>
  <c r="K233" i="5"/>
  <c r="J233" i="5"/>
  <c r="M232" i="5"/>
  <c r="L232" i="5"/>
  <c r="K232" i="5"/>
  <c r="J232" i="5"/>
  <c r="M231" i="5"/>
  <c r="L231" i="5"/>
  <c r="K231" i="5"/>
  <c r="J231" i="5"/>
  <c r="M230" i="5"/>
  <c r="L230" i="5"/>
  <c r="K230" i="5"/>
  <c r="J230" i="5"/>
  <c r="M229" i="5"/>
  <c r="L229" i="5"/>
  <c r="K229" i="5"/>
  <c r="J229" i="5"/>
  <c r="M228" i="5"/>
  <c r="L228" i="5"/>
  <c r="K228" i="5"/>
  <c r="J228" i="5"/>
  <c r="M227" i="5"/>
  <c r="L227" i="5"/>
  <c r="K227" i="5"/>
  <c r="J227" i="5"/>
  <c r="M226" i="5"/>
  <c r="L226" i="5"/>
  <c r="K226" i="5"/>
  <c r="J226" i="5"/>
  <c r="M225" i="5"/>
  <c r="L225" i="5"/>
  <c r="K225" i="5"/>
  <c r="J225" i="5"/>
  <c r="M224" i="5"/>
  <c r="L224" i="5"/>
  <c r="K224" i="5"/>
  <c r="J224" i="5"/>
  <c r="M223" i="5"/>
  <c r="L223" i="5"/>
  <c r="K223" i="5"/>
  <c r="J223" i="5"/>
  <c r="M222" i="5"/>
  <c r="L222" i="5"/>
  <c r="K222" i="5"/>
  <c r="J222" i="5"/>
  <c r="M221" i="5"/>
  <c r="L221" i="5"/>
  <c r="K221" i="5"/>
  <c r="J221" i="5"/>
  <c r="M220" i="5"/>
  <c r="L220" i="5"/>
  <c r="K220" i="5"/>
  <c r="J220" i="5"/>
  <c r="M219" i="5"/>
  <c r="L219" i="5"/>
  <c r="K219" i="5"/>
  <c r="J219" i="5"/>
  <c r="M218" i="5"/>
  <c r="L218" i="5"/>
  <c r="K218" i="5"/>
  <c r="J218" i="5"/>
  <c r="M217" i="5"/>
  <c r="L217" i="5"/>
  <c r="K217" i="5"/>
  <c r="J217" i="5"/>
  <c r="M216" i="5"/>
  <c r="L216" i="5"/>
  <c r="K216" i="5"/>
  <c r="J216" i="5"/>
  <c r="M215" i="5"/>
  <c r="L215" i="5"/>
  <c r="K215" i="5"/>
  <c r="J215" i="5"/>
  <c r="M214" i="5"/>
  <c r="L214" i="5"/>
  <c r="K214" i="5"/>
  <c r="J214" i="5"/>
  <c r="M213" i="5"/>
  <c r="L213" i="5"/>
  <c r="K213" i="5"/>
  <c r="J213" i="5"/>
  <c r="M212" i="5"/>
  <c r="L212" i="5"/>
  <c r="K212" i="5"/>
  <c r="J212" i="5"/>
  <c r="M211" i="5"/>
  <c r="L211" i="5"/>
  <c r="K211" i="5"/>
  <c r="J211" i="5"/>
  <c r="M210" i="5"/>
  <c r="L210" i="5"/>
  <c r="K210" i="5"/>
  <c r="J210" i="5"/>
  <c r="M209" i="5"/>
  <c r="L209" i="5"/>
  <c r="K209" i="5"/>
  <c r="J209" i="5"/>
  <c r="M208" i="5"/>
  <c r="L208" i="5"/>
  <c r="K208" i="5"/>
  <c r="J208" i="5"/>
  <c r="M207" i="5"/>
  <c r="L207" i="5"/>
  <c r="K207" i="5"/>
  <c r="J207" i="5"/>
  <c r="M206" i="5"/>
  <c r="L206" i="5"/>
  <c r="K206" i="5"/>
  <c r="J206" i="5"/>
  <c r="M205" i="5"/>
  <c r="L205" i="5"/>
  <c r="K205" i="5"/>
  <c r="J205" i="5"/>
  <c r="M204" i="5"/>
  <c r="L204" i="5"/>
  <c r="K204" i="5"/>
  <c r="J204" i="5"/>
  <c r="M203" i="5"/>
  <c r="L203" i="5"/>
  <c r="K203" i="5"/>
  <c r="J203" i="5"/>
  <c r="M202" i="5"/>
  <c r="L202" i="5"/>
  <c r="K202" i="5"/>
  <c r="J202" i="5"/>
  <c r="M201" i="5"/>
  <c r="L201" i="5"/>
  <c r="K201" i="5"/>
  <c r="J201" i="5"/>
  <c r="M200" i="5"/>
  <c r="L200" i="5"/>
  <c r="K200" i="5"/>
  <c r="J200" i="5"/>
  <c r="M199" i="5"/>
  <c r="L199" i="5"/>
  <c r="K199" i="5"/>
  <c r="J199" i="5"/>
  <c r="M198" i="5"/>
  <c r="L198" i="5"/>
  <c r="K198" i="5"/>
  <c r="J198" i="5"/>
  <c r="M197" i="5"/>
  <c r="L197" i="5"/>
  <c r="K197" i="5"/>
  <c r="J197" i="5"/>
  <c r="M196" i="5"/>
  <c r="L196" i="5"/>
  <c r="K196" i="5"/>
  <c r="J196" i="5"/>
  <c r="M195" i="5"/>
  <c r="L195" i="5"/>
  <c r="K195" i="5"/>
  <c r="J195" i="5"/>
  <c r="M194" i="5"/>
  <c r="L194" i="5"/>
  <c r="K194" i="5"/>
  <c r="J194" i="5"/>
  <c r="M193" i="5"/>
  <c r="L193" i="5"/>
  <c r="K193" i="5"/>
  <c r="J193" i="5"/>
  <c r="M192" i="5"/>
  <c r="L192" i="5"/>
  <c r="K192" i="5"/>
  <c r="J192" i="5"/>
  <c r="M191" i="5"/>
  <c r="L191" i="5"/>
  <c r="K191" i="5"/>
  <c r="J191" i="5"/>
  <c r="M190" i="5"/>
  <c r="L190" i="5"/>
  <c r="K190" i="5"/>
  <c r="J190" i="5"/>
  <c r="M189" i="5"/>
  <c r="L189" i="5"/>
  <c r="K189" i="5"/>
  <c r="J189" i="5"/>
  <c r="M188" i="5"/>
  <c r="L188" i="5"/>
  <c r="K188" i="5"/>
  <c r="J188" i="5"/>
  <c r="M187" i="5"/>
  <c r="L187" i="5"/>
  <c r="K187" i="5"/>
  <c r="J187" i="5"/>
  <c r="M186" i="5"/>
  <c r="L186" i="5"/>
  <c r="K186" i="5"/>
  <c r="J186" i="5"/>
  <c r="M185" i="5"/>
  <c r="L185" i="5"/>
  <c r="K185" i="5"/>
  <c r="J185" i="5"/>
  <c r="M184" i="5"/>
  <c r="L184" i="5"/>
  <c r="K184" i="5"/>
  <c r="J184" i="5"/>
  <c r="M183" i="5"/>
  <c r="L183" i="5"/>
  <c r="K183" i="5"/>
  <c r="J183" i="5"/>
  <c r="M182" i="5"/>
  <c r="L182" i="5"/>
  <c r="K182" i="5"/>
  <c r="J182" i="5"/>
  <c r="M181" i="5"/>
  <c r="L181" i="5"/>
  <c r="K181" i="5"/>
  <c r="J181" i="5"/>
  <c r="M180" i="5"/>
  <c r="L180" i="5"/>
  <c r="K180" i="5"/>
  <c r="J180" i="5"/>
  <c r="M179" i="5"/>
  <c r="L179" i="5"/>
  <c r="K179" i="5"/>
  <c r="J179" i="5"/>
  <c r="M178" i="5"/>
  <c r="L178" i="5"/>
  <c r="K178" i="5"/>
  <c r="J178" i="5"/>
  <c r="M177" i="5"/>
  <c r="L177" i="5"/>
  <c r="K177" i="5"/>
  <c r="J177" i="5"/>
  <c r="M176" i="5"/>
  <c r="L176" i="5"/>
  <c r="K176" i="5"/>
  <c r="J176" i="5"/>
  <c r="M175" i="5"/>
  <c r="L175" i="5"/>
  <c r="K175" i="5"/>
  <c r="J175" i="5"/>
  <c r="M174" i="5"/>
  <c r="L174" i="5"/>
  <c r="K174" i="5"/>
  <c r="J174" i="5"/>
  <c r="M173" i="5"/>
  <c r="L173" i="5"/>
  <c r="K173" i="5"/>
  <c r="J173" i="5"/>
  <c r="M172" i="5"/>
  <c r="L172" i="5"/>
  <c r="K172" i="5"/>
  <c r="J172" i="5"/>
  <c r="M171" i="5"/>
  <c r="L171" i="5"/>
  <c r="K171" i="5"/>
  <c r="J171" i="5"/>
  <c r="M170" i="5"/>
  <c r="L170" i="5"/>
  <c r="K170" i="5"/>
  <c r="J170" i="5"/>
  <c r="M169" i="5"/>
  <c r="L169" i="5"/>
  <c r="K169" i="5"/>
  <c r="J169" i="5"/>
  <c r="M168" i="5"/>
  <c r="L168" i="5"/>
  <c r="K168" i="5"/>
  <c r="J168" i="5"/>
  <c r="M167" i="5"/>
  <c r="L167" i="5"/>
  <c r="K167" i="5"/>
  <c r="J167" i="5"/>
  <c r="M166" i="5"/>
  <c r="L166" i="5"/>
  <c r="K166" i="5"/>
  <c r="J166" i="5"/>
  <c r="M165" i="5"/>
  <c r="L165" i="5"/>
  <c r="K165" i="5"/>
  <c r="J165" i="5"/>
  <c r="M164" i="5"/>
  <c r="L164" i="5"/>
  <c r="K164" i="5"/>
  <c r="J164" i="5"/>
  <c r="M163" i="5"/>
  <c r="L163" i="5"/>
  <c r="K163" i="5"/>
  <c r="J163" i="5"/>
  <c r="M162" i="5"/>
  <c r="L162" i="5"/>
  <c r="K162" i="5"/>
  <c r="J162" i="5"/>
  <c r="M161" i="5"/>
  <c r="L161" i="5"/>
  <c r="K161" i="5"/>
  <c r="J161" i="5"/>
  <c r="M160" i="5"/>
  <c r="L160" i="5"/>
  <c r="K160" i="5"/>
  <c r="J160" i="5"/>
  <c r="M159" i="5"/>
  <c r="L159" i="5"/>
  <c r="K159" i="5"/>
  <c r="J159" i="5"/>
  <c r="M158" i="5"/>
  <c r="L158" i="5"/>
  <c r="K158" i="5"/>
  <c r="J158" i="5"/>
  <c r="M157" i="5"/>
  <c r="L157" i="5"/>
  <c r="K157" i="5"/>
  <c r="J157" i="5"/>
  <c r="M156" i="5"/>
  <c r="L156" i="5"/>
  <c r="K156" i="5"/>
  <c r="J156" i="5"/>
  <c r="M155" i="5"/>
  <c r="L155" i="5"/>
  <c r="K155" i="5"/>
  <c r="J155" i="5"/>
  <c r="M154" i="5"/>
  <c r="L154" i="5"/>
  <c r="K154" i="5"/>
  <c r="J154" i="5"/>
  <c r="M153" i="5"/>
  <c r="L153" i="5"/>
  <c r="K153" i="5"/>
  <c r="J153" i="5"/>
  <c r="M152" i="5"/>
  <c r="L152" i="5"/>
  <c r="K152" i="5"/>
  <c r="J152" i="5"/>
  <c r="M151" i="5"/>
  <c r="L151" i="5"/>
  <c r="K151" i="5"/>
  <c r="J151" i="5"/>
  <c r="M150" i="5"/>
  <c r="L150" i="5"/>
  <c r="K150" i="5"/>
  <c r="J150" i="5"/>
  <c r="M149" i="5"/>
  <c r="L149" i="5"/>
  <c r="K149" i="5"/>
  <c r="J149" i="5"/>
  <c r="M148" i="5"/>
  <c r="L148" i="5"/>
  <c r="K148" i="5"/>
  <c r="J148" i="5"/>
  <c r="M147" i="5"/>
  <c r="L147" i="5"/>
  <c r="K147" i="5"/>
  <c r="J147" i="5"/>
  <c r="M146" i="5"/>
  <c r="L146" i="5"/>
  <c r="K146" i="5"/>
  <c r="J146" i="5"/>
  <c r="M145" i="5"/>
  <c r="L145" i="5"/>
  <c r="K145" i="5"/>
  <c r="J145" i="5"/>
  <c r="M144" i="5"/>
  <c r="L144" i="5"/>
  <c r="K144" i="5"/>
  <c r="J144" i="5"/>
  <c r="M143" i="5"/>
  <c r="L143" i="5"/>
  <c r="K143" i="5"/>
  <c r="J143" i="5"/>
  <c r="M142" i="5"/>
  <c r="L142" i="5"/>
  <c r="K142" i="5"/>
  <c r="J142" i="5"/>
  <c r="M141" i="5"/>
  <c r="L141" i="5"/>
  <c r="K141" i="5"/>
  <c r="J141" i="5"/>
  <c r="M140" i="5"/>
  <c r="L140" i="5"/>
  <c r="K140" i="5"/>
  <c r="J140" i="5"/>
  <c r="M139" i="5"/>
  <c r="L139" i="5"/>
  <c r="K139" i="5"/>
  <c r="J139" i="5"/>
  <c r="M138" i="5"/>
  <c r="L138" i="5"/>
  <c r="K138" i="5"/>
  <c r="J138" i="5"/>
  <c r="M137" i="5"/>
  <c r="L137" i="5"/>
  <c r="K137" i="5"/>
  <c r="J137" i="5"/>
  <c r="M136" i="5"/>
  <c r="L136" i="5"/>
  <c r="K136" i="5"/>
  <c r="J136" i="5"/>
  <c r="M135" i="5"/>
  <c r="L135" i="5"/>
  <c r="K135" i="5"/>
  <c r="J135" i="5"/>
  <c r="M134" i="5"/>
  <c r="L134" i="5"/>
  <c r="K134" i="5"/>
  <c r="J134" i="5"/>
  <c r="M133" i="5"/>
  <c r="L133" i="5"/>
  <c r="K133" i="5"/>
  <c r="J133" i="5"/>
  <c r="M132" i="5"/>
  <c r="L132" i="5"/>
  <c r="K132" i="5"/>
  <c r="J132" i="5"/>
  <c r="M131" i="5"/>
  <c r="L131" i="5"/>
  <c r="K131" i="5"/>
  <c r="J131" i="5"/>
  <c r="M130" i="5"/>
  <c r="L130" i="5"/>
  <c r="K130" i="5"/>
  <c r="J130" i="5"/>
  <c r="M129" i="5"/>
  <c r="L129" i="5"/>
  <c r="K129" i="5"/>
  <c r="J129" i="5"/>
  <c r="M128" i="5"/>
  <c r="L128" i="5"/>
  <c r="K128" i="5"/>
  <c r="J128" i="5"/>
  <c r="M127" i="5"/>
  <c r="L127" i="5"/>
  <c r="K127" i="5"/>
  <c r="J127" i="5"/>
  <c r="M126" i="5"/>
  <c r="L126" i="5"/>
  <c r="K126" i="5"/>
  <c r="J126" i="5"/>
  <c r="M125" i="5"/>
  <c r="L125" i="5"/>
  <c r="K125" i="5"/>
  <c r="J125" i="5"/>
  <c r="M124" i="5"/>
  <c r="L124" i="5"/>
  <c r="K124" i="5"/>
  <c r="J124" i="5"/>
  <c r="M123" i="5"/>
  <c r="L123" i="5"/>
  <c r="K123" i="5"/>
  <c r="J123" i="5"/>
  <c r="M122" i="5"/>
  <c r="L122" i="5"/>
  <c r="K122" i="5"/>
  <c r="J122" i="5"/>
  <c r="M121" i="5"/>
  <c r="L121" i="5"/>
  <c r="K121" i="5"/>
  <c r="J121" i="5"/>
  <c r="M120" i="5"/>
  <c r="L120" i="5"/>
  <c r="K120" i="5"/>
  <c r="J120" i="5"/>
  <c r="M119" i="5"/>
  <c r="L119" i="5"/>
  <c r="K119" i="5"/>
  <c r="J119" i="5"/>
  <c r="M118" i="5"/>
  <c r="L118" i="5"/>
  <c r="K118" i="5"/>
  <c r="J118" i="5"/>
  <c r="M117" i="5"/>
  <c r="L117" i="5"/>
  <c r="K117" i="5"/>
  <c r="J117" i="5"/>
  <c r="M116" i="5"/>
  <c r="L116" i="5"/>
  <c r="K116" i="5"/>
  <c r="J116" i="5"/>
  <c r="M115" i="5"/>
  <c r="L115" i="5"/>
  <c r="K115" i="5"/>
  <c r="J115" i="5"/>
  <c r="M114" i="5"/>
  <c r="L114" i="5"/>
  <c r="K114" i="5"/>
  <c r="J114" i="5"/>
  <c r="M113" i="5"/>
  <c r="L113" i="5"/>
  <c r="K113" i="5"/>
  <c r="J113" i="5"/>
  <c r="M112" i="5"/>
  <c r="L112" i="5"/>
  <c r="K112" i="5"/>
  <c r="J112" i="5"/>
  <c r="M111" i="5"/>
  <c r="L111" i="5"/>
  <c r="K111" i="5"/>
  <c r="J111" i="5"/>
  <c r="M110" i="5"/>
  <c r="L110" i="5"/>
  <c r="K110" i="5"/>
  <c r="J110" i="5"/>
  <c r="M109" i="5"/>
  <c r="L109" i="5"/>
  <c r="K109" i="5"/>
  <c r="J109" i="5"/>
  <c r="M108" i="5"/>
  <c r="L108" i="5"/>
  <c r="K108" i="5"/>
  <c r="J108" i="5"/>
  <c r="M107" i="5"/>
  <c r="L107" i="5"/>
  <c r="K107" i="5"/>
  <c r="J107" i="5"/>
  <c r="M106" i="5"/>
  <c r="L106" i="5"/>
  <c r="K106" i="5"/>
  <c r="J106" i="5"/>
  <c r="M105" i="5"/>
  <c r="L105" i="5"/>
  <c r="K105" i="5"/>
  <c r="J105" i="5"/>
  <c r="M104" i="5"/>
  <c r="L104" i="5"/>
  <c r="K104" i="5"/>
  <c r="J104" i="5"/>
  <c r="M103" i="5"/>
  <c r="L103" i="5"/>
  <c r="K103" i="5"/>
  <c r="J103" i="5"/>
  <c r="M102" i="5"/>
  <c r="L102" i="5"/>
  <c r="K102" i="5"/>
  <c r="J102" i="5"/>
  <c r="M101" i="5"/>
  <c r="L101" i="5"/>
  <c r="K101" i="5"/>
  <c r="J101" i="5"/>
  <c r="M100" i="5"/>
  <c r="L100" i="5"/>
  <c r="K100" i="5"/>
  <c r="J100" i="5"/>
  <c r="M99" i="5"/>
  <c r="L99" i="5"/>
  <c r="K99" i="5"/>
  <c r="J99" i="5"/>
  <c r="M98" i="5"/>
  <c r="L98" i="5"/>
  <c r="K98" i="5"/>
  <c r="J98" i="5"/>
  <c r="M97" i="5"/>
  <c r="L97" i="5"/>
  <c r="K97" i="5"/>
  <c r="J97" i="5"/>
  <c r="M96" i="5"/>
  <c r="L96" i="5"/>
  <c r="K96" i="5"/>
  <c r="J96" i="5"/>
  <c r="M95" i="5"/>
  <c r="L95" i="5"/>
  <c r="K95" i="5"/>
  <c r="J95" i="5"/>
  <c r="M94" i="5"/>
  <c r="L94" i="5"/>
  <c r="K94" i="5"/>
  <c r="J94" i="5"/>
  <c r="M93" i="5"/>
  <c r="L93" i="5"/>
  <c r="K93" i="5"/>
  <c r="J93" i="5"/>
  <c r="M92" i="5"/>
  <c r="L92" i="5"/>
  <c r="K92" i="5"/>
  <c r="J92" i="5"/>
  <c r="M91" i="5"/>
  <c r="L91" i="5"/>
  <c r="K91" i="5"/>
  <c r="J91" i="5"/>
  <c r="M90" i="5"/>
  <c r="L90" i="5"/>
  <c r="K90" i="5"/>
  <c r="J90" i="5"/>
  <c r="M89" i="5"/>
  <c r="L89" i="5"/>
  <c r="K89" i="5"/>
  <c r="J89" i="5"/>
  <c r="M88" i="5"/>
  <c r="L88" i="5"/>
  <c r="K88" i="5"/>
  <c r="J88" i="5"/>
  <c r="M87" i="5"/>
  <c r="L87" i="5"/>
  <c r="K87" i="5"/>
  <c r="J87" i="5"/>
  <c r="M86" i="5"/>
  <c r="L86" i="5"/>
  <c r="K86" i="5"/>
  <c r="J86" i="5"/>
  <c r="M85" i="5"/>
  <c r="L85" i="5"/>
  <c r="K85" i="5"/>
  <c r="J85" i="5"/>
  <c r="M84" i="5"/>
  <c r="L84" i="5"/>
  <c r="K84" i="5"/>
  <c r="J84" i="5"/>
  <c r="M83" i="5"/>
  <c r="L83" i="5"/>
  <c r="K83" i="5"/>
  <c r="J83" i="5"/>
  <c r="M82" i="5"/>
  <c r="L82" i="5"/>
  <c r="K82" i="5"/>
  <c r="J82" i="5"/>
  <c r="M81" i="5"/>
  <c r="L81" i="5"/>
  <c r="K81" i="5"/>
  <c r="J81" i="5"/>
  <c r="M80" i="5"/>
  <c r="L80" i="5"/>
  <c r="K80" i="5"/>
  <c r="J80" i="5"/>
  <c r="M79" i="5"/>
  <c r="L79" i="5"/>
  <c r="K79" i="5"/>
  <c r="J79" i="5"/>
  <c r="M78" i="5"/>
  <c r="L78" i="5"/>
  <c r="K78" i="5"/>
  <c r="J78" i="5"/>
  <c r="M77" i="5"/>
  <c r="L77" i="5"/>
  <c r="K77" i="5"/>
  <c r="J77" i="5"/>
  <c r="M76" i="5"/>
  <c r="L76" i="5"/>
  <c r="K76" i="5"/>
  <c r="J76" i="5"/>
  <c r="M75" i="5"/>
  <c r="L75" i="5"/>
  <c r="K75" i="5"/>
  <c r="J75" i="5"/>
  <c r="M74" i="5"/>
  <c r="L74" i="5"/>
  <c r="K74" i="5"/>
  <c r="J74" i="5"/>
  <c r="M73" i="5"/>
  <c r="L73" i="5"/>
  <c r="K73" i="5"/>
  <c r="J73" i="5"/>
  <c r="M72" i="5"/>
  <c r="L72" i="5"/>
  <c r="K72" i="5"/>
  <c r="J72" i="5"/>
  <c r="M71" i="5"/>
  <c r="L71" i="5"/>
  <c r="K71" i="5"/>
  <c r="J71" i="5"/>
  <c r="M70" i="5"/>
  <c r="L70" i="5"/>
  <c r="K70" i="5"/>
  <c r="J70" i="5"/>
  <c r="M69" i="5"/>
  <c r="L69" i="5"/>
  <c r="K69" i="5"/>
  <c r="J69" i="5"/>
  <c r="M68" i="5"/>
  <c r="L68" i="5"/>
  <c r="K68" i="5"/>
  <c r="J68" i="5"/>
  <c r="M67" i="5"/>
  <c r="L67" i="5"/>
  <c r="K67" i="5"/>
  <c r="J67" i="5"/>
  <c r="M66" i="5"/>
  <c r="L66" i="5"/>
  <c r="K66" i="5"/>
  <c r="J66" i="5"/>
  <c r="M65" i="5"/>
  <c r="L65" i="5"/>
  <c r="K65" i="5"/>
  <c r="J65" i="5"/>
  <c r="M64" i="5"/>
  <c r="L64" i="5"/>
  <c r="K64" i="5"/>
  <c r="J64" i="5"/>
  <c r="M63" i="5"/>
  <c r="L63" i="5"/>
  <c r="K63" i="5"/>
  <c r="J63" i="5"/>
  <c r="M62" i="5"/>
  <c r="L62" i="5"/>
  <c r="K62" i="5"/>
  <c r="J62" i="5"/>
  <c r="M61" i="5"/>
  <c r="L61" i="5"/>
  <c r="K61" i="5"/>
  <c r="J61" i="5"/>
  <c r="M60" i="5"/>
  <c r="L60" i="5"/>
  <c r="K60" i="5"/>
  <c r="J60" i="5"/>
  <c r="M59" i="5"/>
  <c r="L59" i="5"/>
  <c r="K59" i="5"/>
  <c r="J59" i="5"/>
  <c r="M58" i="5"/>
  <c r="L58" i="5"/>
  <c r="K58" i="5"/>
  <c r="J58" i="5"/>
  <c r="M57" i="5"/>
  <c r="L57" i="5"/>
  <c r="K57" i="5"/>
  <c r="J57" i="5"/>
  <c r="M56" i="5"/>
  <c r="L56" i="5"/>
  <c r="K56" i="5"/>
  <c r="J56" i="5"/>
  <c r="M55" i="5"/>
  <c r="L55" i="5"/>
  <c r="K55" i="5"/>
  <c r="J55" i="5"/>
  <c r="M54" i="5"/>
  <c r="L54" i="5"/>
  <c r="K54" i="5"/>
  <c r="J54" i="5"/>
  <c r="M53" i="5"/>
  <c r="L53" i="5"/>
  <c r="K53" i="5"/>
  <c r="J53" i="5"/>
  <c r="M52" i="5"/>
  <c r="L52" i="5"/>
  <c r="K52" i="5"/>
  <c r="J52" i="5"/>
  <c r="M51" i="5"/>
  <c r="L51" i="5"/>
  <c r="K51" i="5"/>
  <c r="J51" i="5"/>
  <c r="M50" i="5"/>
  <c r="L50" i="5"/>
  <c r="K50" i="5"/>
  <c r="J50" i="5"/>
  <c r="M49" i="5"/>
  <c r="L49" i="5"/>
  <c r="K49" i="5"/>
  <c r="J49" i="5"/>
  <c r="M48" i="5"/>
  <c r="L48" i="5"/>
  <c r="K48" i="5"/>
  <c r="J48" i="5"/>
  <c r="M47" i="5"/>
  <c r="L47" i="5"/>
  <c r="K47" i="5"/>
  <c r="J47" i="5"/>
  <c r="M46" i="5"/>
  <c r="L46" i="5"/>
  <c r="K46" i="5"/>
  <c r="J46" i="5"/>
  <c r="M45" i="5"/>
  <c r="L45" i="5"/>
  <c r="K45" i="5"/>
  <c r="J45" i="5"/>
  <c r="M44" i="5"/>
  <c r="L44" i="5"/>
  <c r="K44" i="5"/>
  <c r="J44" i="5"/>
  <c r="M43" i="5"/>
  <c r="L43" i="5"/>
  <c r="K43" i="5"/>
  <c r="J43" i="5"/>
  <c r="M42" i="5"/>
  <c r="L42" i="5"/>
  <c r="K42" i="5"/>
  <c r="J42" i="5"/>
  <c r="M41" i="5"/>
  <c r="L41" i="5"/>
  <c r="K41" i="5"/>
  <c r="J41" i="5"/>
  <c r="M40" i="5"/>
  <c r="L40" i="5"/>
  <c r="K40" i="5"/>
  <c r="J40" i="5"/>
  <c r="M39" i="5"/>
  <c r="L39" i="5"/>
  <c r="K39" i="5"/>
  <c r="J39" i="5"/>
  <c r="M38" i="5"/>
  <c r="L38" i="5"/>
  <c r="K38" i="5"/>
  <c r="J38" i="5"/>
  <c r="M37" i="5"/>
  <c r="L37" i="5"/>
  <c r="K37" i="5"/>
  <c r="J37" i="5"/>
  <c r="M36" i="5"/>
  <c r="L36" i="5"/>
  <c r="K36" i="5"/>
  <c r="J36" i="5"/>
  <c r="M35" i="5"/>
  <c r="L35" i="5"/>
  <c r="K35" i="5"/>
  <c r="J35" i="5"/>
  <c r="M34" i="5"/>
  <c r="L34" i="5"/>
  <c r="K34" i="5"/>
  <c r="J34" i="5"/>
  <c r="M33" i="5"/>
  <c r="L33" i="5"/>
  <c r="K33" i="5"/>
  <c r="J33" i="5"/>
  <c r="M32" i="5"/>
  <c r="L32" i="5"/>
  <c r="K32" i="5"/>
  <c r="J32" i="5"/>
  <c r="M31" i="5"/>
  <c r="L31" i="5"/>
  <c r="K31" i="5"/>
  <c r="J31" i="5"/>
  <c r="M30" i="5"/>
  <c r="L30" i="5"/>
  <c r="K30" i="5"/>
  <c r="J30" i="5"/>
  <c r="M29" i="5"/>
  <c r="L29" i="5"/>
  <c r="K29" i="5"/>
  <c r="J29" i="5"/>
  <c r="M28" i="5"/>
  <c r="L28" i="5"/>
  <c r="K28" i="5"/>
  <c r="J28" i="5"/>
  <c r="M27" i="5"/>
  <c r="L27" i="5"/>
  <c r="K27" i="5"/>
  <c r="J27" i="5"/>
  <c r="M26" i="5"/>
  <c r="L26" i="5"/>
  <c r="K26" i="5"/>
  <c r="J26" i="5"/>
  <c r="M25" i="5"/>
  <c r="L25" i="5"/>
  <c r="K25" i="5"/>
  <c r="J25" i="5"/>
  <c r="M24" i="5"/>
  <c r="L24" i="5"/>
  <c r="K24" i="5"/>
  <c r="J24" i="5"/>
  <c r="M23" i="5"/>
  <c r="L23" i="5"/>
  <c r="K23" i="5"/>
  <c r="J23" i="5"/>
  <c r="M22" i="5"/>
  <c r="L22" i="5"/>
  <c r="K22" i="5"/>
  <c r="J22" i="5"/>
  <c r="M21" i="5"/>
  <c r="L21" i="5"/>
  <c r="K21" i="5"/>
  <c r="J21" i="5"/>
  <c r="M20" i="5"/>
  <c r="L20" i="5"/>
  <c r="K20" i="5"/>
  <c r="J20" i="5"/>
  <c r="M19" i="5"/>
  <c r="L19" i="5"/>
  <c r="K19" i="5"/>
  <c r="J19" i="5"/>
  <c r="M18" i="5"/>
  <c r="L18" i="5"/>
  <c r="K18" i="5"/>
  <c r="J18" i="5"/>
  <c r="M17" i="5"/>
  <c r="L17" i="5"/>
  <c r="K17" i="5"/>
  <c r="J17" i="5"/>
  <c r="M16" i="5"/>
  <c r="L16" i="5"/>
  <c r="K16" i="5"/>
  <c r="J16" i="5"/>
  <c r="M15" i="5"/>
  <c r="L15" i="5"/>
  <c r="K15" i="5"/>
  <c r="J15" i="5"/>
  <c r="M14" i="5"/>
  <c r="L14" i="5"/>
  <c r="K14" i="5"/>
  <c r="J14" i="5"/>
  <c r="M13" i="5"/>
  <c r="L13" i="5"/>
  <c r="K13" i="5"/>
  <c r="J13" i="5"/>
  <c r="M12" i="5"/>
  <c r="L12" i="5"/>
  <c r="K12" i="5"/>
  <c r="J12" i="5"/>
  <c r="M11" i="5"/>
  <c r="L11" i="5"/>
  <c r="K11" i="5"/>
  <c r="J11" i="5"/>
  <c r="M10" i="5"/>
  <c r="L10" i="5"/>
  <c r="K10" i="5"/>
  <c r="J10" i="5"/>
  <c r="M9" i="5"/>
  <c r="L9" i="5"/>
  <c r="K9" i="5"/>
  <c r="J9" i="5"/>
  <c r="M8" i="5"/>
  <c r="L8" i="5"/>
  <c r="K8" i="5"/>
  <c r="J8" i="5"/>
  <c r="M7" i="5"/>
  <c r="L7" i="5"/>
  <c r="K7" i="5"/>
  <c r="J7" i="5"/>
  <c r="M6" i="5"/>
  <c r="L6" i="5"/>
  <c r="K6" i="5"/>
  <c r="J6" i="5"/>
  <c r="M5" i="5"/>
  <c r="L5" i="5"/>
  <c r="K5" i="5"/>
  <c r="J5" i="5"/>
  <c r="M4" i="5"/>
  <c r="L4" i="5"/>
  <c r="K4" i="5"/>
  <c r="J4" i="5"/>
  <c r="M3" i="5"/>
  <c r="L3" i="5"/>
  <c r="K3" i="5"/>
  <c r="J3" i="5"/>
  <c r="F12" i="1" l="1"/>
  <c r="F61" i="1"/>
  <c r="F58" i="1"/>
  <c r="F18" i="1"/>
  <c r="F15" i="1"/>
  <c r="F20" i="1"/>
  <c r="F10" i="1"/>
  <c r="F8" i="1"/>
  <c r="G11" i="3"/>
  <c r="H80" i="1" l="1"/>
  <c r="F80" i="1"/>
  <c r="F84" i="1"/>
  <c r="K20" i="4" l="1"/>
  <c r="E23" i="4"/>
  <c r="Y11" i="3" l="1"/>
  <c r="AQ11" i="3"/>
  <c r="BI11" i="3"/>
  <c r="CA11" i="3"/>
  <c r="H69" i="1" l="1"/>
  <c r="H67" i="1"/>
  <c r="H65" i="1"/>
  <c r="F69" i="1"/>
  <c r="F67" i="1"/>
  <c r="F65" i="1"/>
  <c r="E75" i="1"/>
  <c r="D29" i="3"/>
  <c r="F26" i="1"/>
  <c r="E55" i="1" l="1"/>
  <c r="E53" i="1"/>
  <c r="E51" i="1"/>
  <c r="E49" i="1"/>
  <c r="E47" i="1"/>
  <c r="F34" i="1"/>
  <c r="F32" i="1"/>
  <c r="F30" i="1"/>
  <c r="F151" i="1" l="1"/>
  <c r="F148" i="1"/>
  <c r="F142" i="1"/>
  <c r="F139" i="1"/>
  <c r="F136" i="1"/>
  <c r="F130" i="1"/>
  <c r="F127" i="1"/>
  <c r="F124" i="1"/>
  <c r="K17" i="4"/>
  <c r="K12" i="4"/>
  <c r="K13" i="4"/>
  <c r="K14" i="4"/>
  <c r="K11" i="4"/>
  <c r="F15" i="4"/>
  <c r="F27" i="4" s="1"/>
  <c r="G15" i="4"/>
  <c r="G27" i="4" s="1"/>
  <c r="H15" i="4"/>
  <c r="H27" i="4" s="1"/>
  <c r="I15" i="4"/>
  <c r="I27" i="4" s="1"/>
  <c r="J15" i="4"/>
  <c r="J27" i="4" s="1"/>
  <c r="BX47" i="3"/>
  <c r="BX45" i="3"/>
  <c r="BX43" i="3"/>
  <c r="BX41" i="3"/>
  <c r="BX39" i="3"/>
  <c r="BX37" i="3"/>
  <c r="BX35" i="3"/>
  <c r="BX33" i="3"/>
  <c r="BX31" i="3"/>
  <c r="BX29" i="3"/>
  <c r="CA17" i="3"/>
  <c r="CA13" i="3"/>
  <c r="CA9" i="3"/>
  <c r="BF47" i="3"/>
  <c r="BF45" i="3"/>
  <c r="BF43" i="3"/>
  <c r="BF41" i="3"/>
  <c r="BF39" i="3"/>
  <c r="BF37" i="3"/>
  <c r="BF35" i="3"/>
  <c r="BF33" i="3"/>
  <c r="BF31" i="3"/>
  <c r="BF29" i="3"/>
  <c r="BI17" i="3"/>
  <c r="BI13" i="3"/>
  <c r="BI9" i="3"/>
  <c r="AN47" i="3"/>
  <c r="AN45" i="3"/>
  <c r="AN43" i="3"/>
  <c r="AN41" i="3"/>
  <c r="AN39" i="3"/>
  <c r="AN37" i="3"/>
  <c r="AN35" i="3"/>
  <c r="AN33" i="3"/>
  <c r="AN31" i="3"/>
  <c r="AN29" i="3"/>
  <c r="AQ17" i="3"/>
  <c r="AQ13" i="3"/>
  <c r="AQ9" i="3"/>
  <c r="V47" i="3"/>
  <c r="V45" i="3"/>
  <c r="V43" i="3"/>
  <c r="V41" i="3"/>
  <c r="V39" i="3"/>
  <c r="V37" i="3"/>
  <c r="V35" i="3"/>
  <c r="V33" i="3"/>
  <c r="V31" i="3"/>
  <c r="V29" i="3"/>
  <c r="Y17" i="3"/>
  <c r="Y13" i="3"/>
  <c r="Y9" i="3"/>
  <c r="G17" i="3"/>
  <c r="D47" i="3"/>
  <c r="D37" i="3"/>
  <c r="D45" i="3"/>
  <c r="D43" i="3"/>
  <c r="D41" i="3"/>
  <c r="D39" i="3"/>
  <c r="D35" i="3"/>
  <c r="D33" i="3"/>
  <c r="D31" i="3"/>
  <c r="D26" i="3"/>
  <c r="G13" i="3"/>
  <c r="G9" i="3"/>
  <c r="F63" i="1"/>
  <c r="F93" i="1"/>
  <c r="F77" i="1"/>
  <c r="F102" i="1"/>
  <c r="F99" i="1"/>
  <c r="F96" i="1"/>
  <c r="F90" i="1"/>
  <c r="F82" i="1"/>
  <c r="F73" i="1"/>
  <c r="F71" i="1"/>
  <c r="F42" i="1"/>
  <c r="F40" i="1"/>
  <c r="F38" i="1"/>
  <c r="F24" i="1"/>
  <c r="F22" i="1"/>
  <c r="J18" i="4" l="1"/>
  <c r="J21" i="4" s="1"/>
  <c r="F18" i="4"/>
  <c r="F21" i="4" s="1"/>
  <c r="H18" i="4"/>
  <c r="H21" i="4" s="1"/>
  <c r="G18" i="4"/>
  <c r="G21" i="4" s="1"/>
  <c r="K15" i="4"/>
  <c r="K27" i="4" s="1"/>
  <c r="I18" i="4"/>
  <c r="I21" i="4" s="1"/>
  <c r="K18" i="4" l="1"/>
  <c r="K21" i="4" l="1"/>
  <c r="E28" i="1"/>
</calcChain>
</file>

<file path=xl/sharedStrings.xml><?xml version="1.0" encoding="utf-8"?>
<sst xmlns="http://schemas.openxmlformats.org/spreadsheetml/2006/main" count="3355" uniqueCount="1511">
  <si>
    <t>Zvolte jednu z možností:</t>
  </si>
  <si>
    <t>Zadejte text.</t>
  </si>
  <si>
    <t>Krycí list dílčího projektu</t>
  </si>
  <si>
    <t>Plán proof-of-concept aktivit dílčího projektu a jeho komercializace</t>
  </si>
  <si>
    <t>2. Novost výsledku/míra inovace</t>
  </si>
  <si>
    <t>Představte stručně Váš dílčí projekt. Popište jedinečnost technologie/know-how, která je ověřována v rámci dílčího projektu, a to tak, aby byl popis srozumitelný i osobám mimo daný obor.</t>
  </si>
  <si>
    <t xml:space="preserve">d) Technologie, která nabízí řešení nových (vznikajících) problémů. </t>
  </si>
  <si>
    <t>a) Disruptivní (převratná) technologie = zásadním způsobem překonává a vytlačuje stávající technologie.</t>
  </si>
  <si>
    <t>b) Nová technologie, která může řešit stávající problém snížením ceny/zvýšením výkonu.</t>
  </si>
  <si>
    <t>c) Technologie, která napomůže postupnému zlepšení stávajícího řešení.</t>
  </si>
  <si>
    <t xml:space="preserve">Jmenujte osoby či organizace, kteří jsou majiteli duševních práv dílčího projektu (přímými beneficienty). </t>
  </si>
  <si>
    <t>Podrobněji představte řešitele dílčího projektu, zejm. jeho vzdělání, odbornou praxi včetně osobní zkušenosti s výzkumnými aktivitami a zkušenosti s vedením výzkumného týmu.</t>
  </si>
  <si>
    <t>Příloha</t>
  </si>
  <si>
    <t>Název projektu TA ČR GAMA PP1</t>
  </si>
  <si>
    <t>Číslo projektu TA ČR GAMA PP1</t>
  </si>
  <si>
    <t>1.7. Kód důvěrnosti údajů</t>
  </si>
  <si>
    <t>C - Údaje jsou upraveny tak, aby byly zveřejnitelné; vlastní předmět podléhá obchodnímu tajemství</t>
  </si>
  <si>
    <t>S - Úplné a pravdivé údaje o projektu nepodléhající ochraně podle zvláštních právních předpisů</t>
  </si>
  <si>
    <t>1.1.</t>
  </si>
  <si>
    <t>Interní registrační číslo dílčího procesu</t>
  </si>
  <si>
    <t>1.4.</t>
  </si>
  <si>
    <t>1.5.</t>
  </si>
  <si>
    <t>1.6.1.</t>
  </si>
  <si>
    <t>Datum zahájení dílčího projektu</t>
  </si>
  <si>
    <t>1.6.2.</t>
  </si>
  <si>
    <t>Datum ukončení dílčího projektu</t>
  </si>
  <si>
    <t>1.2.</t>
  </si>
  <si>
    <t>1.3.</t>
  </si>
  <si>
    <t>1.7.</t>
  </si>
  <si>
    <t>Kód důvěrnosti údajů</t>
  </si>
  <si>
    <t>1.8.</t>
  </si>
  <si>
    <t>Hlavní obor dílčího projektu</t>
  </si>
  <si>
    <t>1.9.</t>
  </si>
  <si>
    <t>Vedlejší obor dílčího projektu</t>
  </si>
  <si>
    <t>1.10.</t>
  </si>
  <si>
    <t>Další vedlejší obor dílčího projektu</t>
  </si>
  <si>
    <t>1.11.</t>
  </si>
  <si>
    <t>Cíle řešení dílčího projektu</t>
  </si>
  <si>
    <t>1.12.</t>
  </si>
  <si>
    <t xml:space="preserve">Klíčová slova </t>
  </si>
  <si>
    <t>1.13.</t>
  </si>
  <si>
    <t>Výsledky dílčího projektu</t>
  </si>
  <si>
    <t>1.14.</t>
  </si>
  <si>
    <t>Kategorie výzkumu, experimentálního vývoje a inovací</t>
  </si>
  <si>
    <t>Národní priority orientovaného výzkumu – poznámka</t>
  </si>
  <si>
    <t>Předmět řešení návrhu dílčího projektu</t>
  </si>
  <si>
    <t>Národní priority orientovaného výzkumu, experimentálního vývoje a inovací</t>
  </si>
  <si>
    <t>1.15.1.</t>
  </si>
  <si>
    <t>1.15.2.</t>
  </si>
  <si>
    <t>Začátek řešení projektu</t>
  </si>
  <si>
    <t>Konec řešení projektu</t>
  </si>
  <si>
    <t>Řešitel dílčího projektu</t>
  </si>
  <si>
    <t>TITULNÍ STRANA</t>
  </si>
  <si>
    <t>měsíc</t>
  </si>
  <si>
    <t>rok</t>
  </si>
  <si>
    <t>1.15.1. Národní priority orientovaného výzkumu, experimentálního vývoje a inovací</t>
  </si>
  <si>
    <t>Přiřaďte dílčí projekt k jednomu, zcela konkrétnímu výzkumnému cíli Národních priorit orientovaného výzkumu, experimentálního vývoje a inovací.</t>
  </si>
  <si>
    <t>1. ADMINISTRATIVNÍ ÚDAJE DÍLČÍHO PROJEKTU</t>
  </si>
  <si>
    <t>2. PŘEDSTAVENÍ DÍLČÍHO PROJEKTU</t>
  </si>
  <si>
    <t>2.1.</t>
  </si>
  <si>
    <t>2.2.</t>
  </si>
  <si>
    <t>2.3.</t>
  </si>
  <si>
    <t>Komerční potenciál výsledku</t>
  </si>
  <si>
    <t>2.4.</t>
  </si>
  <si>
    <t>2.5.</t>
  </si>
  <si>
    <t>Novost výsledku / míra inovace</t>
  </si>
  <si>
    <t>Uveďte stručně, proč si myslíte, že bude o výsledek zájem, resp. kdo a proč si výsledek koupí.  Stručně odpovězte na otázky jako např.:
-  Jaká by byla přednost zkoumaného produktu před již existujícími?
- Existuje trh pro zamýšlený produkt?
- Jaká je podstata Vašeho podnikatelského plánu s výsledkem dílčího projektu? (Znáte nějakou firmu, která by mohla Váš produkt převzít? Máte v úmyslu založit spin-off společnost? aj.)</t>
  </si>
  <si>
    <t>Vymezení podstaty návrhu dílčího projektu vůči projektům a grantům řešených v rámci jiného projektu, grantového projektu nebo výzkumného záměru</t>
  </si>
  <si>
    <t xml:space="preserve">Popište vzájemný vztah (např. odlišnosti / podobnost / návaznost) předkládaného projektu s projektem/ty, které řeší obdobnou problematiku, aby bylo možné posoudit, že podporou tohoto dílčího projektu nedochází k dvojímu financování, tedy že podstata dílčího projektu nebyla řešena v rámci jiného projektu, grantového projektu nebo výzkumného záměru. </t>
  </si>
  <si>
    <t>Práva duševního vlastnictví</t>
  </si>
  <si>
    <t>3. ŘEŠITELSKÝ TÝM</t>
  </si>
  <si>
    <t>1.14. Kategorie výzkumu, experimentálního vývoje a inovací</t>
  </si>
  <si>
    <t>3.1. Role</t>
  </si>
  <si>
    <t>Stručné shrnutí projektu</t>
  </si>
  <si>
    <t>R - řešitel</t>
  </si>
  <si>
    <t>3.2. Tituly před jménem</t>
  </si>
  <si>
    <t>3.3. Jméno</t>
  </si>
  <si>
    <t xml:space="preserve">Podrobněji představte členy řešitelského týmu, zejm. jejich vzdělání, odbornou praxi, zkušeností s výzkumnými aktivitami, rozdělení jejich úkolů, kompetencí, přínosů k úspěšnému řešení dílčího projektu aj. </t>
  </si>
  <si>
    <t>3.4. Příjmení</t>
  </si>
  <si>
    <t>3.5. Tituly za jménem</t>
  </si>
  <si>
    <t>3.6. Rodné číslo</t>
  </si>
  <si>
    <t>3.7. Státní příslušnost</t>
  </si>
  <si>
    <t>3.8. Telefon</t>
  </si>
  <si>
    <t>3.9. Mobilní telefon</t>
  </si>
  <si>
    <t>3.10. E-mail</t>
  </si>
  <si>
    <t>3.11. Funkce v organizaci</t>
  </si>
  <si>
    <t>3.12. Stěžejní vykonávané činnosti při řešení projektu</t>
  </si>
  <si>
    <t>3.13. Počet úvazků při řešení projektu</t>
  </si>
  <si>
    <t>3.14. Odborný životopis</t>
  </si>
  <si>
    <t>3.15. Zkušenost s vedením týmu</t>
  </si>
  <si>
    <t>3.16. Zkušenost s VaV</t>
  </si>
  <si>
    <t>4. PLÁN AKTIVIT DÍLČÍHO PROJEKTU</t>
  </si>
  <si>
    <t>4.1.1.</t>
  </si>
  <si>
    <t>Název období</t>
  </si>
  <si>
    <t>4.1.2.</t>
  </si>
  <si>
    <t>Rok</t>
  </si>
  <si>
    <t>4.2.1.</t>
  </si>
  <si>
    <t>4.2.2.</t>
  </si>
  <si>
    <t>Výstupy/výsledky daného období</t>
  </si>
  <si>
    <t>4.3.</t>
  </si>
  <si>
    <t>Plán ochrany duševního vlastnictví</t>
  </si>
  <si>
    <t xml:space="preserve">Dílčí činnosti daného období </t>
  </si>
  <si>
    <t xml:space="preserve">4.2.2.1. Identifikační číslo </t>
  </si>
  <si>
    <t>4.2.2.2. Název výstupu/výsledku</t>
  </si>
  <si>
    <t xml:space="preserve">4.2.2.3. Popis dílčího výstupu/výsledku </t>
  </si>
  <si>
    <t>4.2.2.4. Druh výsledku podle struktury databáze RIV</t>
  </si>
  <si>
    <t>4.2.2.6.Termín implementace výsledku</t>
  </si>
  <si>
    <t>4.1. Období</t>
  </si>
  <si>
    <t>Průběžná/závěrečná zpráva</t>
  </si>
  <si>
    <t>Pro dalšího člena řešitelského týmu přidejte řádek.</t>
  </si>
  <si>
    <t>Poznámka</t>
  </si>
  <si>
    <t>Pro další výstup/výsledek přidejte řádek.</t>
  </si>
  <si>
    <t>Pro vyplnění dalšího roku přejděte na tabulku vpravo.</t>
  </si>
  <si>
    <t>Zvolte roli</t>
  </si>
  <si>
    <t>Tato část je vedena v jiném formuláři, pro vyplnění klikněte</t>
  </si>
  <si>
    <t>ZDE</t>
  </si>
  <si>
    <t xml:space="preserve">Výstupem daného roku mohou být jak výsledky uznávané v RIV, tak výstupy v kategorii “ostatní výsledky”. Povinným výstupem každého roku je průběžná, resp. závěrečná zpráva z řešení dílčího projektu. </t>
  </si>
  <si>
    <t>Pokuste se v tomto bodě odhadnout očekávané druhy výsledků projektu a jejich počet. Pro daný výsledek zvolte jeho druh dle databáze Rejstřík informací o výsledcích (RIV), který je dostupný na www.vyzkum.cz, a  připojte předpokládaný počet dosažených výsledků.</t>
  </si>
  <si>
    <t>Dosažením výsledku se rozumí faktické dosažení výsledku podle platné metodiky hodnocení výsledků výzkumných organizací a hodnocení výsledků ukončených programů. Dosažení je např. udělení patentové listiny (v případě výsledku P), udělení certifikace (v případě výsledku N), vydání osvědčení o zápise užitného vzoru (v případě výsledku F).</t>
  </si>
  <si>
    <t>Výsledky projektu musí být implementovány v období do tří let po ukončení řešení, nejpozději však do (červenec 2022). Není však vyloučeno, že některé výsledky (typicky R software) jsou imlementovány do praxe již v době řešení.</t>
  </si>
  <si>
    <t>Představte další plánované kroky v ochraně duševního vlastnictví výsledku dílčího projektu (např. kdy a jaké přihlášky budou podány, rozsah utajení aj.). Dále v tabulce označte plánovaný stav ochrany výsledku dílčího projektu (či pro každý dílčí aspekt, pokud se chrání po částech).</t>
  </si>
  <si>
    <t>Návrh projektu musí zahrnovat dosažení druhů podporovaných výsledků aplikovaného výzkumu, experimentálního vývoje definovaných v programu GAMA.</t>
  </si>
  <si>
    <t>4.2.2.5. Termín dosažení výstupu/výsledku</t>
  </si>
  <si>
    <t>5. FINANČNÍ PLÁN</t>
  </si>
  <si>
    <t>Indikujte/odhadněte náklady dílčího projektu, a to dle podmínek uvedených ve smlouvě. Předmětem podpory programu GAMA jsou pouze aktivity spadající do kategorie proof-of-concept.</t>
  </si>
  <si>
    <t>Osobní náklady</t>
  </si>
  <si>
    <t>Náklady nebo výdaje na služby (subdodávky)</t>
  </si>
  <si>
    <t>Ostatní náklady</t>
  </si>
  <si>
    <t>Nepřímé náklady (režie)</t>
  </si>
  <si>
    <t>CELKEM</t>
  </si>
  <si>
    <t>5.1.</t>
  </si>
  <si>
    <t>5.2.</t>
  </si>
  <si>
    <t>5.3.</t>
  </si>
  <si>
    <t>5.4.</t>
  </si>
  <si>
    <t>5.5.</t>
  </si>
  <si>
    <t>Celkové náklady na aktivity dílčího projektu</t>
  </si>
  <si>
    <t>5.6.</t>
  </si>
  <si>
    <t>5.7.</t>
  </si>
  <si>
    <t>Kč</t>
  </si>
  <si>
    <t>6.1.</t>
  </si>
  <si>
    <t>Identifikace komerčních příležitostí</t>
  </si>
  <si>
    <t>6.2.</t>
  </si>
  <si>
    <t>Identifikace trhů</t>
  </si>
  <si>
    <t>Identifikace klíčových zákazníků</t>
  </si>
  <si>
    <t>6.3.</t>
  </si>
  <si>
    <t>Uveďte konkrétní subjekty na relevantním trhu s jejich stručným popisem.</t>
  </si>
  <si>
    <t>7.1.</t>
  </si>
  <si>
    <t>7.2.</t>
  </si>
  <si>
    <t>Rizika komercializace a opatření k jejich eliminaci</t>
  </si>
  <si>
    <t>7.3.</t>
  </si>
  <si>
    <t>Očekávané příjmy z komercializace</t>
  </si>
  <si>
    <t>8.1.</t>
  </si>
  <si>
    <t>Marketingový plán </t>
  </si>
  <si>
    <t>8.2.</t>
  </si>
  <si>
    <t>Komunikační plán</t>
  </si>
  <si>
    <t>CV řešitele a členů řešitelského týmu</t>
  </si>
  <si>
    <t>Objasněte způsob komercializace výsledku a podrobně popište jednotlivé kroky, které povedou k jeho realizaci (např. způsob propagace, opatření pro prodej licence, společné projekty s podniky, založení spin-off společnosti aj.) včetně časového plánu a termínů. Pokud to povaha komercializace výsledku dílčího projektu vyžaduje, představte dlouhodobý plán komercializace tohoto výsledku i po skončení podpory programu GAMA. Buďte maximálně konkrétní.</t>
  </si>
  <si>
    <t>Představte identifikované tržní příležitosti, především popis problému, který bude výsledek dílčího projektu u zákazníků řešit včetně popisu relevantních potřeb zákazníků. Objasněte také, jaké jsou (1) výhody a (2) hlavní rozdíly předmětu řešení dílčího projektu nad současnými řešeními na trhu. Uveďte dále, jaká existují dle Vašeho názoru rizika/problémy stojící v cestě k uskutečnění dílčího projektu. 
Pro identifikaci tržních příležitostí užijte současné a relevantní informace z uznávaných zdrojů, a tyto zdroje, pokud možno, uveďte.</t>
  </si>
  <si>
    <t>Ve formě základní analýzy představte podstatu a specifika relevantního trhu pro předmět dílčího projektu. Uveďte, zda se jedná např. o:
- velký a rostoucí trh se silnou a rozmanitou základnu s pozitivní a přesvědčivou zpětnou vazbou ze strany budoucích zákazníků
- velký trh s určitým raným zájmem zákazníků 
- rodící se trh s nejistým časovým rozvrhem s nutností vytvořit poptávku.
Zaměřte se také např. na otázky, zda je trh charakteristický: 
- cenovou konkurencí mezi dodavateli
- monopolem či oligopolem
- regionálním, domácím či mezinárodním rozměrem aj.
Pro inovativní výsledky dílčího projektu, jejichž trh je nejednoznačný, vysvětlete způsob cesty na trh. 
Užijte současné a relevantní informace z uznávaných zdrojů, a tyto zdroje, pokud možno, uveďte.</t>
  </si>
  <si>
    <t>Popište, prosím, identifikovaná rizika komercializace výsledků dílčího projektu (technická, komerční, manažerská, etická, environmentální aj. rizika) a představte návrhy k jejich překonání.</t>
  </si>
  <si>
    <t>Pokuste se odhadnout příjmy z budoucí komercializace výsledku dílčího projektu v horizontu až 10 let (alespoň v řádech).</t>
  </si>
  <si>
    <t>Stručné shrnutí marketingového plánu.
1. Externí analýza:
- analýza struktury oboru/odvětví
- analýza trhu
- analýza koncových zákazníků
- analýza konkurence
- analýza distribuce (cesta k zákazníkovi)
- analýza makroprostředí
2. Interní analýza:
- SWOT analýza (silné stránky/slabé stránky/příležitosti/hrozby)
- marketingová strategie
- cílový trh
- tržní pozice (positioning)</t>
  </si>
  <si>
    <t>Podrobněji vysvětluje milníky z bodu 7.1. „Způsob komercializace výsledku“ a to v oblasti marketingové komunikace se zákazníky/partnery.</t>
  </si>
  <si>
    <t>Způsob komercializace výsledku</t>
  </si>
  <si>
    <t>Příloha (unifikované CV dle webu TA ČR)</t>
  </si>
  <si>
    <t>AV - Aplikovaný výzkum</t>
  </si>
  <si>
    <t>EV - Experimentální vývoj</t>
  </si>
  <si>
    <t>1.16.</t>
  </si>
  <si>
    <t>Název dílčího projektu (DP)</t>
  </si>
  <si>
    <t>1.8. - 1.10. obory CEP dílčího projektu</t>
  </si>
  <si>
    <t>Hlavní příjemce</t>
  </si>
  <si>
    <t>Datum předložení dílčího projektu Radě pro komercializaci</t>
  </si>
  <si>
    <t>Datum schválení dílčího projektu Radou pro komercializaci</t>
  </si>
  <si>
    <t>3. ŘEŠITELSKÝ TÝM DÍLČÍHO PROJEKTU</t>
  </si>
  <si>
    <t>5. FINANČNÍ PLÁN DÍLČÍHO PROJEKTU</t>
  </si>
  <si>
    <t>6. OBCHODNÍ PŘÍLEŽITOSTI DÍLČÍHO PROJEKTU</t>
  </si>
  <si>
    <t>7. KOMERCIALIZACE DÍLČÍHO PROJEKTU</t>
  </si>
  <si>
    <t>9. PŘÍLOHY DÍLČÍHO PROJEKTU</t>
  </si>
  <si>
    <t>8. MARKETINGOVÝ A KOMUNIKAČNÍ PLÁN DÍLČÍHO PROJEKTU</t>
  </si>
  <si>
    <t>Doba řešení dílčího projektu</t>
  </si>
  <si>
    <t>počet měsíců</t>
  </si>
  <si>
    <t>Náklady řízení dílčího projektu</t>
  </si>
  <si>
    <t>C - člen</t>
  </si>
  <si>
    <t xml:space="preserve">Objasněte, prosím, v čem tkví novost výsledku dílčího projektu. 
Pokuste se zařadit a popsat předmět dílčího projektu v rámci jedné z následujících kategorií: </t>
  </si>
  <si>
    <t>Míra podpory na dílčí projekt</t>
  </si>
  <si>
    <t>5.8.</t>
  </si>
  <si>
    <t>5.9.</t>
  </si>
  <si>
    <t>5.10.</t>
  </si>
  <si>
    <t>%</t>
  </si>
  <si>
    <t>Informace o dalších zdrojích financování</t>
  </si>
  <si>
    <t>Kontrola výše NÁKLADŮ ŘÍZENÍ PROJEKTU:</t>
  </si>
  <si>
    <t>Měsíce řešení projektu</t>
  </si>
  <si>
    <t>Co chceme ověřovat?</t>
  </si>
  <si>
    <t>Proč to chceme ověřovat?</t>
  </si>
  <si>
    <t>Jaké bude obchodní využití výsledku?</t>
  </si>
  <si>
    <t>Výsledky dílčího projektu budou uplatněny v oboru dle CZ-NACE</t>
  </si>
  <si>
    <t>AA - Filosofie a náboženství</t>
  </si>
  <si>
    <t>AB - Dějiny</t>
  </si>
  <si>
    <t>AC - Archeologie, antropologie, etnologie</t>
  </si>
  <si>
    <t>AD - Politologie a politické vědy</t>
  </si>
  <si>
    <t>AE - Řízení, správa a administrativa</t>
  </si>
  <si>
    <t>AF - Dokumentace, knihovnictví, práce s informacemi</t>
  </si>
  <si>
    <t>AG - Právní vědy</t>
  </si>
  <si>
    <t>AH - Ekonomie</t>
  </si>
  <si>
    <t>AI - Jazykověda</t>
  </si>
  <si>
    <t>AJ - Písemnictví, mas–media, audiovize</t>
  </si>
  <si>
    <t>AK - Sport a aktivity volného času</t>
  </si>
  <si>
    <t>AL - Umění, architektura, kulturní dědictví</t>
  </si>
  <si>
    <t>AM - Pedagogika a školství</t>
  </si>
  <si>
    <t>AN - Psychologie</t>
  </si>
  <si>
    <t>AO - Sociologie, demografie</t>
  </si>
  <si>
    <t>AP - Městské, oblastní a dopravní plánování</t>
  </si>
  <si>
    <t>AQ - Bezpečnost a ochrana zdraví, člověk – stroj</t>
  </si>
  <si>
    <t>BA - Obecná matematika</t>
  </si>
  <si>
    <t>BB - Aplikovaná statistika, operační výzkum</t>
  </si>
  <si>
    <t>BC - Teorie a systémy řízení</t>
  </si>
  <si>
    <t>BD - Teorie informace</t>
  </si>
  <si>
    <t>BE - Teoretická fyzika</t>
  </si>
  <si>
    <t>BF - Elementární částice a fyzika vysokých energií</t>
  </si>
  <si>
    <t>BG - Jaderná, atomová a molekulová fyzika, urychlovače</t>
  </si>
  <si>
    <t>BH - Optika, masery a lasery</t>
  </si>
  <si>
    <t>BI - Akustika a kmity</t>
  </si>
  <si>
    <t>BJ - Termodynamika</t>
  </si>
  <si>
    <t>BK - Mechanika tekutin</t>
  </si>
  <si>
    <t>BL - Fyzika plasmatu a výboje v plynech</t>
  </si>
  <si>
    <t>BM - Fyzika pevných látek a magnetismus</t>
  </si>
  <si>
    <t>BN - Astronomie a nebeská mechanika, astrofyzika</t>
  </si>
  <si>
    <t>BO - Biofyzika</t>
  </si>
  <si>
    <t>CA - Anorganická chemie</t>
  </si>
  <si>
    <t>CB - Analytická chemie, separace</t>
  </si>
  <si>
    <t>CC - Organická chemie</t>
  </si>
  <si>
    <t>CD - Makromolekulární chemie</t>
  </si>
  <si>
    <t>CE - Biochemie</t>
  </si>
  <si>
    <t>CF - Fyzikální chemie a teoretická chemie</t>
  </si>
  <si>
    <t>CG - Elektrochemie</t>
  </si>
  <si>
    <t>CH - Jaderná a kvantová chemie, fotochemie</t>
  </si>
  <si>
    <t>CI - Průmyslová chemie a chemické inženýrství</t>
  </si>
  <si>
    <t>DA - Hydrologie a limnologie</t>
  </si>
  <si>
    <t>DB - Geologie a mineralogie</t>
  </si>
  <si>
    <t>DC - Seismologie, vulkanologie a struktura Země</t>
  </si>
  <si>
    <t>DD - Geochemie</t>
  </si>
  <si>
    <t>DE - Zemský magnetismus, geodesie, geografie</t>
  </si>
  <si>
    <t>DF - Pedologie</t>
  </si>
  <si>
    <t>DG - Vědy o atmosféře, meteorologie</t>
  </si>
  <si>
    <t>DH - Báňský průmysl včetně těžby a zpracování uhlí</t>
  </si>
  <si>
    <t>DI - Znečištění a kontrola vzduchu</t>
  </si>
  <si>
    <t>DJ - Znečištění a kontrola vody</t>
  </si>
  <si>
    <t>DK - Kontaminace a dekontaminace půdy včetně pesticidů</t>
  </si>
  <si>
    <t>DL - Jaderné odpady, radioaktivní znečištění a kontrola</t>
  </si>
  <si>
    <t>DM - Tuhý odpad a jeho kontrola, recyklace</t>
  </si>
  <si>
    <t>DN - Vliv životního prostředí na zdraví</t>
  </si>
  <si>
    <t>DO - Ochrana krajinných území</t>
  </si>
  <si>
    <t>EA - Morfologické obory a cytologie</t>
  </si>
  <si>
    <t>EB - Genetika a molekulární biologie</t>
  </si>
  <si>
    <t>EC - Imunologie</t>
  </si>
  <si>
    <t>ED - Fyziologie</t>
  </si>
  <si>
    <t>EE - Mikrobiologie, virologie</t>
  </si>
  <si>
    <t>EF - Botanika</t>
  </si>
  <si>
    <t>EG - Zoologie</t>
  </si>
  <si>
    <t>EH - Ekologie – společenstva</t>
  </si>
  <si>
    <t>EI - Biotechnologie a bionika</t>
  </si>
  <si>
    <t>FA - Kardiovaskulární nemoci včetně kardiochirurgie</t>
  </si>
  <si>
    <t>FB - Endokrinologie, diabetologie, metabolismus, výživa</t>
  </si>
  <si>
    <t>FC - Pneumologie</t>
  </si>
  <si>
    <t>FD - Onkologie a hematologie</t>
  </si>
  <si>
    <t>FE - Ostatní obory vnitřního lékařství</t>
  </si>
  <si>
    <t>FF - ORL, oftalmologie, stomatologie</t>
  </si>
  <si>
    <t>FG - Pediatrie</t>
  </si>
  <si>
    <t>FH - Neurologie, neurochirurgie, neurovědy</t>
  </si>
  <si>
    <t>FI - Traumatologie a ortopedie</t>
  </si>
  <si>
    <t>FJ - Chirurgie včetně transplantologie</t>
  </si>
  <si>
    <t>FK - Gynekologie a porodnictví</t>
  </si>
  <si>
    <t>FL - Psychiatrie, sexuologie</t>
  </si>
  <si>
    <t>FM - Hygiena</t>
  </si>
  <si>
    <t>FN - Epidemiologie, infekční nemoci a klinická imunologie</t>
  </si>
  <si>
    <t>FO - Dermatovenerologie</t>
  </si>
  <si>
    <t>FP - Ostatní lékařské obory</t>
  </si>
  <si>
    <t>FQ - Veřejné zdravotnictví, sociální lékařství</t>
  </si>
  <si>
    <t>FR - Farmakologie a lékárnická chemie</t>
  </si>
  <si>
    <t>FS - Lékařská zařízení, přístroje a vybavení</t>
  </si>
  <si>
    <t>GA - Zemědělská ekonomie</t>
  </si>
  <si>
    <t>GB - Zemědělské stroje a stavby</t>
  </si>
  <si>
    <t>GC - Pěstování rostlin, osevní postupy</t>
  </si>
  <si>
    <t>GD - Hnojení, závlahy, zpracování půdy</t>
  </si>
  <si>
    <t>GE - Šlechtění rostlin</t>
  </si>
  <si>
    <t>GF - Choroby, škůdci, plevely a ochrana rostlin</t>
  </si>
  <si>
    <t>GG - Chov hospodářských zvířat</t>
  </si>
  <si>
    <t>GH - Výživa hospodářských zvířat</t>
  </si>
  <si>
    <t>GI - Šlechtění a plemenářství hospodářských zvířat</t>
  </si>
  <si>
    <t>GJ - Choroby a škůdci zvířat, veterinární medicina</t>
  </si>
  <si>
    <t>GK - Lesnictví</t>
  </si>
  <si>
    <t>GL - Rybářství</t>
  </si>
  <si>
    <t>GM - Potravinářství</t>
  </si>
  <si>
    <t>IN - Informatika</t>
  </si>
  <si>
    <t>JA - Elektronika a optoelektronika, elektrotechnika</t>
  </si>
  <si>
    <t>JB - Senzory, čidla, měření a regulace</t>
  </si>
  <si>
    <t>JC - Počítačový hardware a software</t>
  </si>
  <si>
    <t>JD - Využití počítačů, robotika a její aplikace</t>
  </si>
  <si>
    <t>JE - Nejaderná energetika, spotřeba a užití energie</t>
  </si>
  <si>
    <t>JF - Jaderná energetika</t>
  </si>
  <si>
    <t>JG - Hutnictví, kovové materiály</t>
  </si>
  <si>
    <t>JH - Keramika, žáruvzdorné materiály a skla</t>
  </si>
  <si>
    <t>JI - Kompositní materiály</t>
  </si>
  <si>
    <t>JJ - Ostatní materiály</t>
  </si>
  <si>
    <t>JK - Koroze a povrchové úpravy materiálu</t>
  </si>
  <si>
    <t>JL - Únava materiálu a lomová mechanika</t>
  </si>
  <si>
    <t>JM - Inženýrské stavitelství</t>
  </si>
  <si>
    <t>JN - Stavebnictví</t>
  </si>
  <si>
    <t>JO - Pozemní dopravní systémy a zařízení</t>
  </si>
  <si>
    <t>JP - Průmyslové procesy a zpracování</t>
  </si>
  <si>
    <t>JQ - Strojní zařízení a nástroje</t>
  </si>
  <si>
    <t>JR - Ostatní strojírenství</t>
  </si>
  <si>
    <t>JS - Řízení spolehlivosti a kvality, zkušebnictví</t>
  </si>
  <si>
    <t>JT - Pohon, motory a paliva</t>
  </si>
  <si>
    <t>JU - Aeronautika, aerodynamika, letadla</t>
  </si>
  <si>
    <t>JV - Kosmické technologie</t>
  </si>
  <si>
    <t>JW - Navigace, spojení, detekce a protiopatření</t>
  </si>
  <si>
    <t>JY - Střelné zbraně, munice, výbušniny, bojová vozidla</t>
  </si>
  <si>
    <t>KA - Vojenství</t>
  </si>
  <si>
    <t>1.16. Výsledky dílčího projektu budou uplatněny v oboru dle CZ-NACE</t>
  </si>
  <si>
    <t>000000 - Nezařazeno</t>
  </si>
  <si>
    <t>010000 - Rostlinná a živočišná výroba, myslivost a související činnosti</t>
  </si>
  <si>
    <t>011000 - Pěstování plodin jiných než trvalých</t>
  </si>
  <si>
    <t>011100 - Pěstování obilovin (kromě rýže), luštěnin a olejnatých semen</t>
  </si>
  <si>
    <t>011200 - Pěstování rýže</t>
  </si>
  <si>
    <t>011300 - Pěstování zeleniny a melounů, kořenů a hlíz</t>
  </si>
  <si>
    <t>011400 - Pěstování cukrové třtiny</t>
  </si>
  <si>
    <t>011500 - Pěstování tabáku</t>
  </si>
  <si>
    <t>011600 - Pěstování přadných rostlin</t>
  </si>
  <si>
    <t>011900 - Pěstování ostatních plodin jiných než trvalých</t>
  </si>
  <si>
    <t>012000 - Pěstování trvalých plodin</t>
  </si>
  <si>
    <t>012100 - Pěstování vinných hroznů</t>
  </si>
  <si>
    <t>012200 - Pěstování tropického a subtropického ovoce</t>
  </si>
  <si>
    <t>012300 - Pěstování citrusových plodů</t>
  </si>
  <si>
    <t>012400 - Pěstování jádrového a peckového ovoce</t>
  </si>
  <si>
    <t>012500 - Pěstování ostatního stromového a keřového ovoce a ořechů</t>
  </si>
  <si>
    <t>012600 - Pěstování olejnatých plodů</t>
  </si>
  <si>
    <t>012700 - Pěstování rostlin pro výrobu nápojů</t>
  </si>
  <si>
    <t>012800 - Pěstování koření, aromatických, léčivých a farmaceutických rostlin</t>
  </si>
  <si>
    <t>012900 - Pěstování ostatních trvalých plodin</t>
  </si>
  <si>
    <t>013000 - Množení rostlin</t>
  </si>
  <si>
    <t>014000 - Živočišná výroba</t>
  </si>
  <si>
    <t>014100 - Chov mléčného skotu</t>
  </si>
  <si>
    <t>014200 - Chov jiného skotu</t>
  </si>
  <si>
    <t>014300 - Chov koní a jiných koňovitých</t>
  </si>
  <si>
    <t>014400 - Chov velbloudů a velbloudovitých</t>
  </si>
  <si>
    <t>014500 - Chov ovcí a koz</t>
  </si>
  <si>
    <t>014600 - Chov prasat</t>
  </si>
  <si>
    <t>014700 - Chov drůbeže</t>
  </si>
  <si>
    <t>014900 - Chov ostatních zvířat</t>
  </si>
  <si>
    <t>014910 - Chov drobných hospodářských zvířat</t>
  </si>
  <si>
    <t>014920 - Chov kožešinových zvířat</t>
  </si>
  <si>
    <t>014930 - Chov zvířat pro zájmový chov</t>
  </si>
  <si>
    <t>014990 - Chov ostatních zvířat j. n.</t>
  </si>
  <si>
    <t>015000 - Smíšené hospodářství</t>
  </si>
  <si>
    <t>016000 - Podpůrné činnosti pro zemědělství a posklizňové činnosti</t>
  </si>
  <si>
    <t>016100 - Podpůrné činnosti pro rostlinnou výrobu</t>
  </si>
  <si>
    <t>016200 - Podpůrné činnosti pro živočišnou výrobu</t>
  </si>
  <si>
    <t>016300 - Posklizňové činnosti</t>
  </si>
  <si>
    <t>016400 - Zpracování osiva pro účely množení</t>
  </si>
  <si>
    <t>017000 - Lov a odchyt divokých zvířat a související činnosti</t>
  </si>
  <si>
    <t>020000 - Lesnictví a těžba dřeva</t>
  </si>
  <si>
    <t>021000 - Lesní hospodářství a jiné činnosti v oblasti lesnictví</t>
  </si>
  <si>
    <t>022000 - Těžba dřeva</t>
  </si>
  <si>
    <t>023000 - Sběr a získávání volně rostoucích plodů a materiálů, kromě dřeva</t>
  </si>
  <si>
    <t>024000 - Podpůrné činnosti pro lesnictví</t>
  </si>
  <si>
    <t>030000 - Rybolov a akvakultura</t>
  </si>
  <si>
    <t>031000 - Rybolov</t>
  </si>
  <si>
    <t>031100 - Mořský rybolov</t>
  </si>
  <si>
    <t>031200 - Sladkovodní rybolov</t>
  </si>
  <si>
    <t>032000 - Akvakultura</t>
  </si>
  <si>
    <t>032100 - Mořská akvakultura</t>
  </si>
  <si>
    <t>032200 - Sladkovodní akvakultura</t>
  </si>
  <si>
    <t>050000 - Těžba a úprava černého a hnědého uhlí</t>
  </si>
  <si>
    <t>051000 - Těžba a úprava černého uhlí</t>
  </si>
  <si>
    <t>051010 - Těžba černého uhlí</t>
  </si>
  <si>
    <t>051020 - Úprava černého uhlí</t>
  </si>
  <si>
    <t>052000 - Těžba a úprava hnědého uhlí</t>
  </si>
  <si>
    <t>052010 - Těžba hnědého uhlí, kromě lignitu</t>
  </si>
  <si>
    <t>052020 - Úprava hnědého uhlí, kromě lignitu</t>
  </si>
  <si>
    <t>052030 - Těžba lignitu</t>
  </si>
  <si>
    <t>052040 - Úprava lignitu</t>
  </si>
  <si>
    <t>060000 - Těžba ropy a zemního plynu</t>
  </si>
  <si>
    <t>061000 - Těžba ropy</t>
  </si>
  <si>
    <t>062000 - Těžba zemního plynu</t>
  </si>
  <si>
    <t>070000 - Těžba a úprava rud</t>
  </si>
  <si>
    <t>071000 - Těžba a úprava železných rud</t>
  </si>
  <si>
    <t>071010 - Těžba železných rud</t>
  </si>
  <si>
    <t>071020 - Úprava železných rud</t>
  </si>
  <si>
    <t>072000 - Těžba a úprava neželezných rud</t>
  </si>
  <si>
    <t>072100 - Těžba a úprava uranových a thoriových rud</t>
  </si>
  <si>
    <t>072110 - Těžba uranových a thoriových rud</t>
  </si>
  <si>
    <t>072120 - Úprava uranových a thoriových rud</t>
  </si>
  <si>
    <t>072900 - Těžba a úprava ostatních neželezných rud</t>
  </si>
  <si>
    <t>072910 - Těžba ostatních neželezných rud</t>
  </si>
  <si>
    <t>072920 - Úprava ostatních neželezných rud</t>
  </si>
  <si>
    <t>080000 - Ostatní těžba a dobývání</t>
  </si>
  <si>
    <t>081000 - Dobývání kamene, písků a jílů</t>
  </si>
  <si>
    <t>081100 - Dobývání kamene pro výtvarné nebo stavební účely, vápence, sádrovce, křídy a břidlice</t>
  </si>
  <si>
    <t>081200 - Provoz pískoven a štěrkopískoven; těžba jílů a kaolinu</t>
  </si>
  <si>
    <t>089000 - Těžba a dobývání j. n.</t>
  </si>
  <si>
    <t>089100 - Těžba chemických minerálů a minerálů pro výrobu hnojiv</t>
  </si>
  <si>
    <t>089200 - Těžba rašeliny</t>
  </si>
  <si>
    <t>089300 - Těžba soli</t>
  </si>
  <si>
    <t>089900 - Ostatní těžba a dobývání j. n.</t>
  </si>
  <si>
    <t>090000 - Podpůrné činnosti při těžbě</t>
  </si>
  <si>
    <t>091000 - Podpůrné činnosti při těžbě ropy a zemního plynu</t>
  </si>
  <si>
    <t>099000 - Podpůrné činnosti při ostatní těžbě a dobývání</t>
  </si>
  <si>
    <t>100000 - Výroba potravinářských výrobků</t>
  </si>
  <si>
    <t>101000 - Zpracování a konzervování masa a výroba masných výrobků</t>
  </si>
  <si>
    <t>101100 - Zpracování a konzervování masa, kromě drůbežího</t>
  </si>
  <si>
    <t>101200 - Zpracování a konzervování drůbežího masa</t>
  </si>
  <si>
    <t>101300 - Výroba masných výrobků a výrobků z drůbežího masa</t>
  </si>
  <si>
    <t>102000 - Zpracování a konzervování ryb, korýšů a měkkýšů</t>
  </si>
  <si>
    <t>103000 - Zpracování a konzervování ovoce a zeleniny</t>
  </si>
  <si>
    <t>103100 - Zpracování a konzervování brambor</t>
  </si>
  <si>
    <t>103200 - Výroba ovocných a zeleninových šťáv</t>
  </si>
  <si>
    <t>103900 - Ostatní zpracování a konzervování ovoce a zeleniny</t>
  </si>
  <si>
    <t>104000 - Výroba rostlinných a živočišných olejů a tuků</t>
  </si>
  <si>
    <t>104100 - Výroba olejů a tuků</t>
  </si>
  <si>
    <t>104200 - Výroba margarínu a podobných jedlých tuků</t>
  </si>
  <si>
    <t>105000 - Výroba mléčných výrobků</t>
  </si>
  <si>
    <t>105100 - Zpracování mléka, výroba mléčných výrobků a sýrů</t>
  </si>
  <si>
    <t>105200 - Výroba zmrzliny</t>
  </si>
  <si>
    <t>106000 - Výroba mlýnských a škrobárenských výrobků</t>
  </si>
  <si>
    <t>106100 - Výroba mlýnských výrobků</t>
  </si>
  <si>
    <t>106200 - Výroba škrobárenských výrobků</t>
  </si>
  <si>
    <t>107000 - Výroba pekařských, cukrářských a jiných moučných výrobků</t>
  </si>
  <si>
    <t>107100 - Výroba pekařských a cukrářských výrobků, kromě trvanlivých</t>
  </si>
  <si>
    <t>107200 - Výroba sucharů a sušenek; výroba trvanlivých cukrářských výrobků</t>
  </si>
  <si>
    <t>107300 - Výroba makaronů, nudlí, kuskusu a podobných moučných výrobků</t>
  </si>
  <si>
    <t>108000 - Výroba ostatních potravinářských výrobků</t>
  </si>
  <si>
    <t>108100 - Výroba cukru</t>
  </si>
  <si>
    <t>108200 - Výroba kakaa, čokolády a cukrovinek</t>
  </si>
  <si>
    <t>108300 - Zpracování čaje a kávy</t>
  </si>
  <si>
    <t>108400 - Výroba koření a aromatických výtažků</t>
  </si>
  <si>
    <t>108500 - Výroba hotových pokrmů</t>
  </si>
  <si>
    <t>108600 - Výroba homogenizovaných potravinářských přípravků a dietních potravin</t>
  </si>
  <si>
    <t>108900 - Výroba ostatních potravinářských výrobků j. n.</t>
  </si>
  <si>
    <t>109000 - Výroba průmyslových krmiv</t>
  </si>
  <si>
    <t>109100 - Výroba průmyslových krmiv pro hospodářská zvířata</t>
  </si>
  <si>
    <t>109200 - Výroba průmyslových krmiv pro zvířata v zájmovém chovu</t>
  </si>
  <si>
    <t>110000 - Výroba nápojů</t>
  </si>
  <si>
    <t>110100 - Destilace, rektifikace a míchání lihovin</t>
  </si>
  <si>
    <t>110200 - Výroba vína z vinných hroznů</t>
  </si>
  <si>
    <t>110300 - Výroba jablečného vína a jiných ovocných vín</t>
  </si>
  <si>
    <t>110400 - Výroba ostatních nedestilovaných kvašených nápojů</t>
  </si>
  <si>
    <t>110500 - Výroba piva</t>
  </si>
  <si>
    <t>110600 - Výroba sladu</t>
  </si>
  <si>
    <t>110700 - Výroba nealkoholických nápojů; stáčení minerálních a ostatních vod do lahví</t>
  </si>
  <si>
    <t>120000 - Výroba tabákových výrobků</t>
  </si>
  <si>
    <t>130000 - Výroba textilií</t>
  </si>
  <si>
    <t>131000 - Úprava a spřádání textilních vláken a příze</t>
  </si>
  <si>
    <t>132000 - Tkaní textilií</t>
  </si>
  <si>
    <t>133000 - Konečná úprava textilií</t>
  </si>
  <si>
    <t>139000 - Výroba ostatních textilií</t>
  </si>
  <si>
    <t>139100 - Výroba pletených a háčkovaných materiálů</t>
  </si>
  <si>
    <t>139200 - Výroba konfekčních textilních výrobků, kromě oděvů</t>
  </si>
  <si>
    <t>139300 - Výroba koberců a kobercových předložek</t>
  </si>
  <si>
    <t>139400 - Výroba lan, provazů a síťovaných výrobků</t>
  </si>
  <si>
    <t>139500 - Výroba netkaných textilií a výrobků z nich, kromě oděvů</t>
  </si>
  <si>
    <t>139600 - Výroba ostatních technických a průmyslových textilií</t>
  </si>
  <si>
    <t>139900 - Výroba ostatních textilií j. n.</t>
  </si>
  <si>
    <t>140000 - Výroba oděvů</t>
  </si>
  <si>
    <t>141000 - Výroba oděvů, kromě kožešinových výrobků</t>
  </si>
  <si>
    <t>141100 - Výroba kožených oděvů</t>
  </si>
  <si>
    <t>141200 - Výroba pracovních oděvů</t>
  </si>
  <si>
    <t>141300 - Výroba ostatních svrchních oděvů</t>
  </si>
  <si>
    <t>141400 - Výroba osobního prádla</t>
  </si>
  <si>
    <t>141900 - Výroba ostatních oděvů a oděvních doplňků</t>
  </si>
  <si>
    <t>142000 - Výroba kožešinových výrobků</t>
  </si>
  <si>
    <t>143000 - Výroba pletených a háčkovaných oděvů</t>
  </si>
  <si>
    <t>143100 - Výroba pletených a háčkovaných punčochových výrobků</t>
  </si>
  <si>
    <t>143900 - Výroba ostatních pletených a háčkovaných oděvů</t>
  </si>
  <si>
    <t>150000 - Výroba usní a souvisejících výrobků</t>
  </si>
  <si>
    <t>151000 - Činění a úprava usní (vyčiněných kůží); zpracování a barvení kožešin; výroba brašnářských, sedlářských a podobných výrobků</t>
  </si>
  <si>
    <t>151100 - Činění a úprava usní (vyčiněných kůží); zpracování a barvení kožešin</t>
  </si>
  <si>
    <t>151200 - Výroba brašnářských, sedlářských a podobných výrobků</t>
  </si>
  <si>
    <t>152000 - Výroba obuvi</t>
  </si>
  <si>
    <t>152010 - Výroba obuvi s usňovým svrškem</t>
  </si>
  <si>
    <t>152090 - Výroba obuvi z ostatních materiálů</t>
  </si>
  <si>
    <t>160000 - Zpracování dřeva, výroba dřevěných, korkových, proutěných a slaměných výrobků, kromě nábytku</t>
  </si>
  <si>
    <t>161000 - Výroba pilařská a impregnace dřeva</t>
  </si>
  <si>
    <t>162000 - Výroba dřevěných, korkových, proutěných a slaměných výrobků, kromě nábytku</t>
  </si>
  <si>
    <t>162100 - Výroba dýh a desek na bázi dřeva</t>
  </si>
  <si>
    <t>162200 - Výroba sestavených parketových podlah</t>
  </si>
  <si>
    <t>162300 - Výroba ostatních výrobků stavebního truhlářství a tesařství</t>
  </si>
  <si>
    <t>162400 - Výroba dřevěných obalů</t>
  </si>
  <si>
    <t>162900 - Výroba ostatních dřevěných, korkových, proutěných a slaměných výrobků, kromě nábytku</t>
  </si>
  <si>
    <t>170000 - Výroba papíru a výrobků z papíru</t>
  </si>
  <si>
    <t>171000 - Výroba buničiny, papíru a lepenky</t>
  </si>
  <si>
    <t>171100 - Výroba buničiny</t>
  </si>
  <si>
    <t>171110 - Výroba chemických buničin</t>
  </si>
  <si>
    <t>171120 - Výroba mechanických vláknin</t>
  </si>
  <si>
    <t>171130 - Výroba ostatních papírenských vláknin</t>
  </si>
  <si>
    <t>171200 - Výroba papíru a lepenky</t>
  </si>
  <si>
    <t>172000 - Výroba výrobků z papíru a lepenky</t>
  </si>
  <si>
    <t>172100 - Výroba vlnitého papíru a lepenky, papírových a lepenkových obalů</t>
  </si>
  <si>
    <t>172200 - Výroba domácích potřeb, hygienických a toaletních výrobků z papíru</t>
  </si>
  <si>
    <t>172300 - Výroba kancelářských potřeb z papíru</t>
  </si>
  <si>
    <t>172400 - Výroba tapet</t>
  </si>
  <si>
    <t>172900 - Výroba ostatních výrobků z papíru a lepenky</t>
  </si>
  <si>
    <t>180000 - Tisk a rozmnožování nahraných nosičů</t>
  </si>
  <si>
    <t>181000 - Tisk a činnosti související s tiskem</t>
  </si>
  <si>
    <t>181100 - Tisk novin</t>
  </si>
  <si>
    <t>181200 - Tisk ostatní, kromě novin</t>
  </si>
  <si>
    <t>181300 - Příprava tisku a digitálních dat</t>
  </si>
  <si>
    <t>181400 - Vázání a související činnosti</t>
  </si>
  <si>
    <t>182000 - Rozmnožování nahraných nosičů</t>
  </si>
  <si>
    <t>190000 - Výroba koksu a rafinovaných ropných produktů</t>
  </si>
  <si>
    <t>191000 - Výroba koksárenských produktů</t>
  </si>
  <si>
    <t>192000 - Výroba rafinovaných ropných produktů</t>
  </si>
  <si>
    <t>200000 - Výroba chemických látek a chemických přípravků</t>
  </si>
  <si>
    <t>201000 - Výroba základních chemických látek, hnojiv a dusíkatých sloučenin, plastů a syntetického kaučuku v primárních formách</t>
  </si>
  <si>
    <t>201100 - Výroba technických plynů</t>
  </si>
  <si>
    <t>201200 - Výroba barviv a pigmentů</t>
  </si>
  <si>
    <t>201300 - Výroba jiných základních anorganických chemických látek</t>
  </si>
  <si>
    <t>201400 - Výroba jiných základních organických chemických látek</t>
  </si>
  <si>
    <t>201410 - Výroba bioetanolu (biolihu) pro pohon motorů a pro výrobu směsí a komponent paliv pro pohon motorů</t>
  </si>
  <si>
    <t>201490 - Výroba ostatních základních organických chemických látek</t>
  </si>
  <si>
    <t>201500 - Výroba hnojiv a dusíkatých sloučenin</t>
  </si>
  <si>
    <t>201600 - Výroba plastů v primárních formách</t>
  </si>
  <si>
    <t>201700 - Výroba syntetického kaučuku v primárních formách</t>
  </si>
  <si>
    <t>202000 - Výroba pesticidů a jiných agrochemických přípravků</t>
  </si>
  <si>
    <t>203000 - Výroba nátěrových barev, laků a jiných nátěrových materiálů, tiskařských barev a tmelů</t>
  </si>
  <si>
    <t>204000 - Výroba mýdel a detergentů, čisticích a lešticích prostředků, parfémů a toaletních přípravků</t>
  </si>
  <si>
    <t>204100 - Výroba mýdel a detergentů, čisticích a lešticích prostředků</t>
  </si>
  <si>
    <t>204200 - Výroba parfémů a toaletních přípravků</t>
  </si>
  <si>
    <t>205000 - Výroba ostatních chemických výrobků</t>
  </si>
  <si>
    <t>205100 - Výroba výbušnin</t>
  </si>
  <si>
    <t>205200 - Výroba klihů</t>
  </si>
  <si>
    <t>205300 - Výroba vonných silic</t>
  </si>
  <si>
    <t>205900 - Výroba ostatních chemických výrobků j. n.</t>
  </si>
  <si>
    <t>205910 - Výroba metylesterů a etylesterů mastných kyselin pro pohon motorů a pro výrobu směsí paliv pro pohon motorů</t>
  </si>
  <si>
    <t>205990 - Výroba jiných chemických výrobků j. n.</t>
  </si>
  <si>
    <t>206000 - Výroba chemických vláken</t>
  </si>
  <si>
    <t>210000 - Výroba základních farmaceutických výrobků a farmaceutických přípravků</t>
  </si>
  <si>
    <t>211000 - Výroba základních farmaceutických výrobků</t>
  </si>
  <si>
    <t>212000 - Výroba farmaceutických přípravků</t>
  </si>
  <si>
    <t>220000 - Výroba pryžových a plastových výrobků</t>
  </si>
  <si>
    <t>221000 - Výroba pryžových výrobků</t>
  </si>
  <si>
    <t>221100 - Výroba pryžových plášťů a duší; protektorování pneumatik</t>
  </si>
  <si>
    <t>221900 - Výroba ostatních pryžových výrobků</t>
  </si>
  <si>
    <t>222000 - Výroba plastových výrobků</t>
  </si>
  <si>
    <t>222100 - Výroba plastových desek, fólií, hadic, trubek a profilů</t>
  </si>
  <si>
    <t>222200 - Výroba plastových obalů</t>
  </si>
  <si>
    <t>222300 - Výroba plastových výrobků pro stavebnictví</t>
  </si>
  <si>
    <t>222900 - Výroba ostatních plastových výrobků</t>
  </si>
  <si>
    <t>230000 - Výroba ostatních nekovových minerálních výrobků</t>
  </si>
  <si>
    <t>231000 - Výroba skla a skleněných výrobků</t>
  </si>
  <si>
    <t>231100 - Výroba plochého skla</t>
  </si>
  <si>
    <t>231200 - Tvarování a zpracování plochého skla</t>
  </si>
  <si>
    <t>231300 - Výroba dutého skla</t>
  </si>
  <si>
    <t>231400 - Výroba skleněných vláken</t>
  </si>
  <si>
    <t>231900 - Výroba a zpracování ostatního skla vč. Technického</t>
  </si>
  <si>
    <t>232000 - Výroba žáruvzdorných výrobků</t>
  </si>
  <si>
    <t>233000 - Výroba stavebních výrobků z jílovitých materiálů</t>
  </si>
  <si>
    <t>233100 - Výroba keramických obkládaček a dlaždic</t>
  </si>
  <si>
    <t>233200 - Výroba pálených zdicích materiálů, tašek, dlaždic a podobných výrobků</t>
  </si>
  <si>
    <t>234000 - Výroba ostatních porcelánových a keramických výrobků</t>
  </si>
  <si>
    <t>234100 - Výroba keramických a porcelánových výrobků převážně pro domácnost a ozdobných předmětů</t>
  </si>
  <si>
    <t>234200 - Výroba keramických sanitárních výrobků</t>
  </si>
  <si>
    <t>234300 - Výroba keramických izolátorů a izolačního příslušenství</t>
  </si>
  <si>
    <t>234400 - Výroba ostatních technických keramických výrobků</t>
  </si>
  <si>
    <t>234900 - Výroba ostatních keramických výrobků</t>
  </si>
  <si>
    <t>235000 - Výroba cementu, vápna a sádry</t>
  </si>
  <si>
    <t>235100 - Výroba cementu</t>
  </si>
  <si>
    <t>235200 - Výroba vápna a sádry</t>
  </si>
  <si>
    <t>236000 - Výroba betonových, cementových a sádrových výrobků</t>
  </si>
  <si>
    <t>236100 - Výroba betonových výrobků pro stavební účely</t>
  </si>
  <si>
    <t>236200 - Výroba sádrových výrobků pro stavební účely</t>
  </si>
  <si>
    <t>236300 - Výroba betonu připraveného k lití</t>
  </si>
  <si>
    <t>236400 - Výroba malt</t>
  </si>
  <si>
    <t>236500 - Výroba vláknitých cementů</t>
  </si>
  <si>
    <t>236900 - Výroba ostatních betonových, cementových a sádrových výrobků</t>
  </si>
  <si>
    <t>237000 - Řezání, tvarování a konečná úprava kamenů</t>
  </si>
  <si>
    <t>239000 - Výroba brusiv a ostatních nekovových minerálních výrobků j. n.</t>
  </si>
  <si>
    <t>239100 - Výroba brusiv</t>
  </si>
  <si>
    <t>239900 - Výroba ostatních nekovových minerálních výrobků j. n.</t>
  </si>
  <si>
    <t>240000 - Výroba základních kovů, hutní zpracování kovů; slévárenství</t>
  </si>
  <si>
    <t>241000 - Výroba surového železa, oceli a feroslitin, plochých výrobků (kromě pásky za studena), tváření výrobků za tepla</t>
  </si>
  <si>
    <t>241010 - Výroba surového železa, oceli a feroslitin</t>
  </si>
  <si>
    <t>241020 - Výroba plochých výrobků (kromě pásky za studena)</t>
  </si>
  <si>
    <t>241030 - Tváření výrobků za tepla</t>
  </si>
  <si>
    <t>242000 - Výroba ocelových trub, trubek, dutých profilů a souvisejících potrubních tvarovek</t>
  </si>
  <si>
    <t>243000 - Výroba ostatních výrobků získaných jednostupňovým zpracováním oceli</t>
  </si>
  <si>
    <t>243100 - Tažení tyčí za studena</t>
  </si>
  <si>
    <t>243200 - Válcování ocelových úzkých pásů za studena</t>
  </si>
  <si>
    <t>243300 - Tváření ocelových profilů za studena</t>
  </si>
  <si>
    <t>243400 - Tažení ocelového drátu za studena</t>
  </si>
  <si>
    <t>244000 - Výroba a hutní zpracování drahých a neželezných kovů</t>
  </si>
  <si>
    <t>244100 - Výroba a hutní zpracování drahých kovů</t>
  </si>
  <si>
    <t>244200 - Výroba a hutní zpracování hliníku</t>
  </si>
  <si>
    <t>244300 - Výroba a hutní zpracování olova, zinku a cínu</t>
  </si>
  <si>
    <t>244400 - Výroba a hutní zpracování mědi</t>
  </si>
  <si>
    <t>244500 - Výroba a hutní zpracování ostatních neželezných kovů</t>
  </si>
  <si>
    <t>244600 - Zpracování jaderného paliva</t>
  </si>
  <si>
    <t>245000 - Slévárenství</t>
  </si>
  <si>
    <t>245100 - Výroba odlitků z litiny</t>
  </si>
  <si>
    <t>245110 - Výroba odlitků z litiny s lupínkovým grafitem</t>
  </si>
  <si>
    <t>245120 - Výroba odlitků z litiny s kuličkovým grafitem</t>
  </si>
  <si>
    <t>245190 - Výroba ostatních odlitků z litiny</t>
  </si>
  <si>
    <t>245200 - Výroba odlitků z oceli</t>
  </si>
  <si>
    <t>245210 - Výroba odlitků z uhlíkatých ocelí</t>
  </si>
  <si>
    <t>245220 - Výroba odlitků z legovaných ocelí</t>
  </si>
  <si>
    <t>245300 - Výroba odlitků z lehkých neželezných kovů</t>
  </si>
  <si>
    <t>245400 - Výroba odlitků z ostatních neželezných kovů</t>
  </si>
  <si>
    <t>250000 - Výroba kovových konstrukcí a kovodělných výrobků, kromě strojů a zařízení</t>
  </si>
  <si>
    <t>251000 - Výroba konstrukčních kovových výrobků</t>
  </si>
  <si>
    <t>251100 - Výroba kovových konstrukcí a jejich dílů</t>
  </si>
  <si>
    <t>251200 - Výroba kovových dveří a oken</t>
  </si>
  <si>
    <t>252000 - Výroba radiátorů a kotlů k ústřednímu topení, kovových nádrží a zásobníků</t>
  </si>
  <si>
    <t>252100 - Výroba radiátorů a kotlů k ústřednímu topení</t>
  </si>
  <si>
    <t>252900 - Výroba kovových nádrží a zásobníků</t>
  </si>
  <si>
    <t>253000 - Výroba parních kotlů, kromě kotlů pro ústřední topení</t>
  </si>
  <si>
    <t>254000 - Výroba zbraní a střeliva</t>
  </si>
  <si>
    <t>255000 - Kování, lisování, ražení, válcování a protlačování kovů; prášková metalurgie</t>
  </si>
  <si>
    <t>256000 - Povrchová úprava a zušlechťování kovů; obrábění</t>
  </si>
  <si>
    <t>256100 - Povrchová úprava a zušlechťování kovů</t>
  </si>
  <si>
    <t>256200 - Obrábění</t>
  </si>
  <si>
    <t>257000 - Výroba nožířských výrobků, nástrojů a železářských výrobků</t>
  </si>
  <si>
    <t>257100 - Výroba nožířských výrobků</t>
  </si>
  <si>
    <t>257200 - Výroba zámků a kování</t>
  </si>
  <si>
    <t>257300 - Výroba nástrojů a nářadí</t>
  </si>
  <si>
    <t>259000 - Výroba ostatních kovodělných výrobků</t>
  </si>
  <si>
    <t>259100 - Výroba ocelových sudů a podobných nádob</t>
  </si>
  <si>
    <t>259200 - Výroba drobných kovových obalů</t>
  </si>
  <si>
    <t>259300 - Výroba drátěných výrobků, řetězů a pružin</t>
  </si>
  <si>
    <t>259400 - Výroba spojovacích materiálů a spojovacích výrobků se závity</t>
  </si>
  <si>
    <t>259900 - Výroba ostatních kovodělných výrobků j. n.</t>
  </si>
  <si>
    <t>260000 - Výroba počítačů, elektronických a optických přístrojů a zařízení</t>
  </si>
  <si>
    <t>261000 - Výroba elektronických součástek a desek</t>
  </si>
  <si>
    <t>261100 - Výroba elektronických součástek</t>
  </si>
  <si>
    <t>261200 - Výroba osazených elektronických desek</t>
  </si>
  <si>
    <t>262000 - Výroba počítačů a periferních zařízení</t>
  </si>
  <si>
    <t>263000 - Výroba komunikačních zařízení</t>
  </si>
  <si>
    <t>264000 - Výroba spotřební elektroniky</t>
  </si>
  <si>
    <t>265000 - Výroba měřicích, zkušebních a navigačních přístrojů; výroba časoměrných přístrojů</t>
  </si>
  <si>
    <t>265100 - Výroba měřicích, zkušebních a navigačních přístrojů</t>
  </si>
  <si>
    <t>265200 - Výroba časoměrných přístrojů</t>
  </si>
  <si>
    <t>266000 - Výroba ozařovacích, elektroléčebných a elektroterapeutických přístrojů</t>
  </si>
  <si>
    <t>267000 - Výroba optických a fotografických přístrojů a zařízení</t>
  </si>
  <si>
    <t>268000 - Výroba magnetických a optických médií</t>
  </si>
  <si>
    <t>270000 - Výroba elektrických zařízení</t>
  </si>
  <si>
    <t>271000 - Výroba elektrických motorů, generátorů, transformátorů a elektrických rozvodných a kontrolních zařízení</t>
  </si>
  <si>
    <t>271100 - Výroba elektrických motorů, generátorů a transformátorů</t>
  </si>
  <si>
    <t>271200 - Výroba elektrických rozvodných a kontrolních zařízení</t>
  </si>
  <si>
    <t>272000 - Výroba baterií a akumulátorů</t>
  </si>
  <si>
    <t>273000 - Výroba optických a elektrických kabelů, elektrických vodičů a elektroinstalačních zařízení</t>
  </si>
  <si>
    <t>273100 - Výroba optických kabelů</t>
  </si>
  <si>
    <t>273200 - Výroba elektrických vodičů a kabelů j. n.</t>
  </si>
  <si>
    <t>273300 - Výroba elektroinstalačních zařízení</t>
  </si>
  <si>
    <t>274000 - Výroba elektrických osvětlovacích zařízení</t>
  </si>
  <si>
    <t>275000 - Výroba spotřebičů převážně pro domácnost</t>
  </si>
  <si>
    <t>275100 - Výroba elektrických spotřebičů převážně pro domácnost</t>
  </si>
  <si>
    <t>275200 - Výroba neelektrických spotřebičů převážně pro domácnost</t>
  </si>
  <si>
    <t>279000 - Výroba ostatních elektrických zařízení</t>
  </si>
  <si>
    <t>280000 - Výroba strojů a zařízení j. n.</t>
  </si>
  <si>
    <t>281000 - Výroba strojů a zařízení pro všeobecné účely</t>
  </si>
  <si>
    <t>281100 - Výroba motorů a turbín, kromě motorů pro letadla, automobily a motocykly</t>
  </si>
  <si>
    <t>281200 - Výroba hydraulických a pneumatických zařízení</t>
  </si>
  <si>
    <t>281300 - Výroba ostatních čerpadel a kompresorů</t>
  </si>
  <si>
    <t>281400 - Výroba ostatních potrubních armatur</t>
  </si>
  <si>
    <t>281500 - Výroba ložisek, ozubených kol, převodů a hnacích prvků</t>
  </si>
  <si>
    <t>282000 - Výroba ostatních strojů a zařízení pro všeobecné účely</t>
  </si>
  <si>
    <t>282100 - Výroba pecí a hořáků pro topeniště</t>
  </si>
  <si>
    <t>282200 - Výroba zdvihacích a manipulačních zařízení</t>
  </si>
  <si>
    <t>282300 - Výroba kancelářských strojů a zařízení, kromě počítačů a periferních zařízení</t>
  </si>
  <si>
    <t>282400 - Výroba ručních mechanizovaných nástrojů</t>
  </si>
  <si>
    <t>282500 - Výroba průmyslových chladicích a klimatizačních zařízení</t>
  </si>
  <si>
    <t>282900 - Výroba ostatních strojů a zařízení pro všeobecné účely j. n.</t>
  </si>
  <si>
    <t>283000 - Výroba zemědělských a lesnických strojů</t>
  </si>
  <si>
    <t>284000 - Výroba kovoobráběcích a ostatních obráběcích strojů</t>
  </si>
  <si>
    <t>284100 - Výroba kovoobráběcích strojů</t>
  </si>
  <si>
    <t>284900 - Výroba ostatních obráběcích strojů</t>
  </si>
  <si>
    <t>289000 - Výroba ostatních strojů pro speciální účely</t>
  </si>
  <si>
    <t>289100 - Výroba strojů pro metalurgii</t>
  </si>
  <si>
    <t>289200 - Výroba strojů pro těžbu, dobývání a stavebnictví</t>
  </si>
  <si>
    <t>289300 - Výroba strojů na výrobu potravin, nápojů a zpracování tabáku</t>
  </si>
  <si>
    <t>289400 - Výroba strojů na výrobu textilu, oděvních výrobků a výrobků z usní</t>
  </si>
  <si>
    <t>289500 - Výroba strojů a přístrojů na výrobu papíru a lepenky</t>
  </si>
  <si>
    <t>289600 - Výroba strojů na výrobu plastů a pryže</t>
  </si>
  <si>
    <t>289900 - Výroba ostatních strojů pro speciální účely j. n.</t>
  </si>
  <si>
    <t>290000 - Výroba motorových vozidel (kromě motocyklů), přívěsů a návěsů</t>
  </si>
  <si>
    <t>291000 - Výroba motorových vozidel a jejich motorů</t>
  </si>
  <si>
    <t>292000 - Výroba karoserií motorových vozidel; výroba přívěsů a návěsů</t>
  </si>
  <si>
    <t>293000 - Výroba dílů a příslušenství pro motorová vozidla a jejich motory</t>
  </si>
  <si>
    <t>293100 - Výroba elektrického a elektronického zařízení pro motorová vozidla</t>
  </si>
  <si>
    <t>293200 - Výroba ostatních dílů a příslušenství pro motorová vozidla</t>
  </si>
  <si>
    <t>300000 - Výroba ostatních dopravních prostředků a zařízení</t>
  </si>
  <si>
    <t>301000 - Stavba lodí a člunů</t>
  </si>
  <si>
    <t>301100 - Stavba lodí a plavidel</t>
  </si>
  <si>
    <t>301200 - Stavba rekreačních a sportovních člunů</t>
  </si>
  <si>
    <t>302000 - Výroba železničních lokomotiv a vozového parku</t>
  </si>
  <si>
    <t>303000 - Výroba letadel a jejich motorů, kosmických lodí a souvisejících zařízení</t>
  </si>
  <si>
    <t>304000 - Výroba vojenských bojových vozidel</t>
  </si>
  <si>
    <t>309000 - Výroba dopravních prostředků a zařízení j. n.</t>
  </si>
  <si>
    <t>309100 - Výroba motocyklů</t>
  </si>
  <si>
    <t>309200 - Výroba jízdních kol a vozíků pro invalidy</t>
  </si>
  <si>
    <t>309900 - Výroba ostatních dopravních prostředků a zařízení j. n.</t>
  </si>
  <si>
    <t>310000 - Výroba nábytku</t>
  </si>
  <si>
    <t>310100 - Výroba kancelářského nábytku a zařízení obchodů</t>
  </si>
  <si>
    <t>310200 - Výroba kuchyňského nábytku</t>
  </si>
  <si>
    <t>310300 - Výroba matrací</t>
  </si>
  <si>
    <t>310900 - Výroba ostatního nábytku</t>
  </si>
  <si>
    <t>320000 - Ostatní zpracovatelský průmysl</t>
  </si>
  <si>
    <t>321000 - Výroba klenotů, bižuterie a příbuzných výrobků</t>
  </si>
  <si>
    <t>321100 - Ražení mincí</t>
  </si>
  <si>
    <t>321200 - Výroba klenotů a příbuzných výrobků</t>
  </si>
  <si>
    <t>321300 - Výroba bižuterie a příbuzných výrobků</t>
  </si>
  <si>
    <t>322000 - Výroba hudebních nástrojů</t>
  </si>
  <si>
    <t>323000 - Výroba sportovních potřeb</t>
  </si>
  <si>
    <t>324000 - Výroba her a hraček</t>
  </si>
  <si>
    <t>325000 - Výroba lékařských a dentálních nástrojů a potřeb</t>
  </si>
  <si>
    <t>329000 - Zpracovatelský průmysl j. n.</t>
  </si>
  <si>
    <t>329100 - Výroba košťat a kartáčnických výrobků</t>
  </si>
  <si>
    <t>329900 - Ostatní zpracovatelský průmysl j. n.</t>
  </si>
  <si>
    <t>330000 - Opravy a instalace strojů a zařízení</t>
  </si>
  <si>
    <t>331000 - Opravy kovodělných výrobků, strojů a zařízení</t>
  </si>
  <si>
    <t>331100 - Opravy kovodělných výrobků</t>
  </si>
  <si>
    <t>331200 - Opravy strojů</t>
  </si>
  <si>
    <t>331300 - Opravy elektronických a optických přístrojů a zařízení</t>
  </si>
  <si>
    <t>331400 - Opravy elektrických zařízení</t>
  </si>
  <si>
    <t>331500 - Opravy a údržba lodí a člunů</t>
  </si>
  <si>
    <t>331600 - Opravy a údržba letadel a kosmických lodí</t>
  </si>
  <si>
    <t>331700 - Opravy a údržba ostatních dopravních prostředků a zařízení j. n.</t>
  </si>
  <si>
    <t>331710 - Opravy a údržba kolejových vozidel</t>
  </si>
  <si>
    <t>331790 - Opravy a údržba ostatních dopravních prostředků a zařízení j. n. Kromě kolejových vozidel</t>
  </si>
  <si>
    <t>331900 - Opravy ostatních zařízení</t>
  </si>
  <si>
    <t>332000 - Instalace průmyslových strojů a zařízení</t>
  </si>
  <si>
    <t>350000 - Výroba a rozvod elektřiny, plynu, tepla a klimatizovaného vzduchu</t>
  </si>
  <si>
    <t>351000 - Výroba, přenos a rozvod elektřiny</t>
  </si>
  <si>
    <t>351100 - Výroba elektřiny</t>
  </si>
  <si>
    <t>351200 - Přenos elektřiny</t>
  </si>
  <si>
    <t>351300 - Rozvod elektřiny</t>
  </si>
  <si>
    <t>351400 - Obchod s elektřinou</t>
  </si>
  <si>
    <t>352000 - Výroba plynu; rozvod plynných paliv prostřednictvím sítí</t>
  </si>
  <si>
    <t>352100 - Výroba plynu</t>
  </si>
  <si>
    <t>352200 - Rozvod plynných paliv prostřednictvím sítí</t>
  </si>
  <si>
    <t>352300 - Obchod s plynem prostřednictvím sítí</t>
  </si>
  <si>
    <t>353000 - Výroba a rozvod tepla a klimatizovaného vzduchu, výroba ledu</t>
  </si>
  <si>
    <t>353010 - Výroba tepla</t>
  </si>
  <si>
    <t>353020 - Rozvod tepla</t>
  </si>
  <si>
    <t>353030 - Výroba klimatizovaného vzduchu</t>
  </si>
  <si>
    <t>353040 - Rozvod klimatizovaného vzduchu</t>
  </si>
  <si>
    <t>353050 - Výroba chladicí vody</t>
  </si>
  <si>
    <t>353060 - Rozvod chladicí vody</t>
  </si>
  <si>
    <t>353070 - Výroba ledu</t>
  </si>
  <si>
    <t>360000 - Shromažďování, úprava a rozvod vody</t>
  </si>
  <si>
    <t>370000 - Činnosti související s odpadními vodami</t>
  </si>
  <si>
    <t>380000 - Shromažďování, sběr a odstraňování odpadů, úprava odpadů k dalšímu využití</t>
  </si>
  <si>
    <t>381000 - Shromažďování a sběr odpadů</t>
  </si>
  <si>
    <t>381100 - Shromažďování a sběr odpadů, kromě nebezpečných</t>
  </si>
  <si>
    <t>381200 - Shromažďování a sběr nebezpečných odpadů</t>
  </si>
  <si>
    <t>382000 - Odstraňování odpadů</t>
  </si>
  <si>
    <t>382100 - Odstraňování odpadů, kromě nebezpečných</t>
  </si>
  <si>
    <t>382200 - Odstraňování nebezpečných odpadů</t>
  </si>
  <si>
    <t>383000 - Úprava odpadů k dalšímu využití</t>
  </si>
  <si>
    <t>383100 - Demontáž vraků a vyřazených strojů a zařízení pro účely recyklace</t>
  </si>
  <si>
    <t>383200 - Úprava odpadů k dalšímu využití, kromě demontáže vraků, strojů a zařízení</t>
  </si>
  <si>
    <t>390000 - Sanace a jiné činnosti související s odpady</t>
  </si>
  <si>
    <t>410000 - Výstavba budov</t>
  </si>
  <si>
    <t>411000 - Developerská činnost</t>
  </si>
  <si>
    <t>412000 - Výstavba bytových a nebytových budov</t>
  </si>
  <si>
    <t>412010 - Výstavba bytových budov</t>
  </si>
  <si>
    <t>412020 - Výstavba nebytových budov</t>
  </si>
  <si>
    <t>420000 - Inženýrské stavitelství</t>
  </si>
  <si>
    <t>421000 - Výstavba silnic a železnic</t>
  </si>
  <si>
    <t>421100 - Výstavba silnic a dálnic</t>
  </si>
  <si>
    <t>421200 - Výstavba železnic a podzemních drah</t>
  </si>
  <si>
    <t>421300 - Výstavba mostů a tunelů</t>
  </si>
  <si>
    <t>422000 - Výstavba inženýrských sítí</t>
  </si>
  <si>
    <t>422100 - Výstavba inženýrských sítí pro kapaliny a plyny</t>
  </si>
  <si>
    <t>422110 - Výstavba inženýrských sítí pro kapaliny</t>
  </si>
  <si>
    <t>422120 - Výstavba inženýrských sítí pro plyny</t>
  </si>
  <si>
    <t>422200 - Výstavba inženýrských sítí pro elektřinu a telekomunikace</t>
  </si>
  <si>
    <t>429000 - Výstavba ostatních staveb</t>
  </si>
  <si>
    <t>429100 - Výstavba vodních děl</t>
  </si>
  <si>
    <t>429900 - Výstavba ostatních staveb j. n.</t>
  </si>
  <si>
    <t>430000 - Specializované stavební činnosti</t>
  </si>
  <si>
    <t>431000 - Demolice a příprava staveniště</t>
  </si>
  <si>
    <t>431100 - Demolice</t>
  </si>
  <si>
    <t>431200 - Příprava staveniště</t>
  </si>
  <si>
    <t>431300 - Průzkumné vrtné práce</t>
  </si>
  <si>
    <t>432000 - Elektroinstalační, instalatérské a ostatní stavebně instalační práce</t>
  </si>
  <si>
    <t>432100 - Elektrické instalace</t>
  </si>
  <si>
    <t>432200 - Instalace vody, odpadu, plynu, topení a klimatizace</t>
  </si>
  <si>
    <t>432900 - Ostatní stavební instalace</t>
  </si>
  <si>
    <t>433000 - Kompletační a dokončovací práce</t>
  </si>
  <si>
    <t>433100 - Omítkářské práce</t>
  </si>
  <si>
    <t>433200 - Truhlářské práce</t>
  </si>
  <si>
    <t>433300 - Obkládání stěn a pokládání podlahových krytin</t>
  </si>
  <si>
    <t>433400 - Sklenářské, malířské a natěračské práce</t>
  </si>
  <si>
    <t>433410 - Sklenářské práce</t>
  </si>
  <si>
    <t>433420 - Malířské a natěračské práce</t>
  </si>
  <si>
    <t>433900 - Ostatní kompletační a dokončovací práce</t>
  </si>
  <si>
    <t>439000 - Ostatní specializované stavební činnosti</t>
  </si>
  <si>
    <t>439100 - Pokrývačské práce</t>
  </si>
  <si>
    <t>439900 - Ostatní specializované stavební činnosti j. n.</t>
  </si>
  <si>
    <t>439910 - Montáž a demontáž lešení a bednění</t>
  </si>
  <si>
    <t>439990 - Jiné specializované stavební činnosti j. n.</t>
  </si>
  <si>
    <t>450000 - Velkoobchod, maloobchod a opravy motorových vozidel</t>
  </si>
  <si>
    <t>451000 - Obchod s motorovými vozidly, kromě motocyklů</t>
  </si>
  <si>
    <t>451100 - Obchod s automobily a jinými lehkými motorovými vozidly</t>
  </si>
  <si>
    <t>451900 - Obchod s ostatními motorovými vozidly, kromě motocyklů</t>
  </si>
  <si>
    <t>452000 - Opravy a údržba motorových vozidel, kromě motocyklů</t>
  </si>
  <si>
    <t>453000 - Obchod s díly a příslušenstvím pro motorová vozidla, kromě motocyklů</t>
  </si>
  <si>
    <t>453100 - Velkoobchod s díly a příslušenstvím pro motorová vozidla, kromě motocyklů</t>
  </si>
  <si>
    <t>453200 - Maloobchod s díly a příslušenstvím pro motorová vozidla, kromě motocyklů</t>
  </si>
  <si>
    <t>454000 - Obchod, opravy a údržba motocyklů, jejich dílů a příslušenství</t>
  </si>
  <si>
    <t>460000 - Velkoobchod, kromě motorových vozidel</t>
  </si>
  <si>
    <t>461000 - Zprostředkování velkoobchodu a velkoobchod v zastoupení</t>
  </si>
  <si>
    <t>461100 - Zprostředkování velkoobchodu a velkoobchod v zastoupení se základními zemědělskými produkty, živými zvířaty, textilními surovinami a polotovary</t>
  </si>
  <si>
    <t>461200 - Zprostředkování velkoobchodu a velkoobchod v zastoupení s palivy, rudami, kovy a průmyslovými chemikáliemi</t>
  </si>
  <si>
    <t>461300 - Zprostředkování velkoobchodu a velkoobchod v zastoupení se dřevem a stavebními materiály</t>
  </si>
  <si>
    <t>461400 - Zprostředkování velkoobchodu a velkoobchod v zastoupení se stroji, průmyslovým zařízením, loděmi a letadly</t>
  </si>
  <si>
    <t>461500 - Zprostředkování velkoobchodu a velkoobchod v zastoupení s nábytkem, železářským zbožím a potřebami převážně pro domácnost</t>
  </si>
  <si>
    <t>461600 - Zprostředkování velkoobchodu a velkoobchod v zastoupení s textilem, oděvy, kožešinami, obuví a koženými výrobky</t>
  </si>
  <si>
    <t>461700 - Zprostředkování velkoobchodu a velkoobchod v zastoupení s potravinami, nápoji, tabákem a tabákovými výrobky</t>
  </si>
  <si>
    <t>461800 - Zprostředkování specializovaného velkoobchodu a specializovaný velkoobchod v zastoupení s ostatními výrobky</t>
  </si>
  <si>
    <t>461810 - Zprostředkování velkoobchodu a velkoobchod v zastoupení s papírenskými výrobky</t>
  </si>
  <si>
    <t>461890 - Zprostředkování specializovaného velkoobchodu a velkoobchod v zastoupení s ostatními výrobky j. n.</t>
  </si>
  <si>
    <t>461900 - Zprostředkování nespecializovaného velkoobchodu a nespecializovaný velkoobchod v zastoupení</t>
  </si>
  <si>
    <t>462000 - Velkoobchod se základními zemědělskými produkty a živými zvířaty</t>
  </si>
  <si>
    <t>462100 - Velkoobchod s obilím, surovým tabákem, osivy a krmivy</t>
  </si>
  <si>
    <t>462200 - Velkoobchod s květinami a jinými rostlinami</t>
  </si>
  <si>
    <t>462300 - Velkoobchod s živými zvířaty</t>
  </si>
  <si>
    <t>462400 - Velkoobchod se surovými kůžemi, kožešinami a usněmi</t>
  </si>
  <si>
    <t>463000 - Velkoobchod s potravinami, nápoji a tabákovými výrobky</t>
  </si>
  <si>
    <t>463100 - Velkoobchod s ovocem a zeleninou</t>
  </si>
  <si>
    <t>463200 - Velkoobchod s masem a masnými výrobky</t>
  </si>
  <si>
    <t>463300 - Velkoobchod s mléčnými výrobky, vejci, jedlými oleji a tuky</t>
  </si>
  <si>
    <t>463400 - Velkoobchod s nápoji</t>
  </si>
  <si>
    <t>463500 - Velkoobchod s tabákovými výrobky</t>
  </si>
  <si>
    <t>463600 - Velkoobchod s cukrem, čokoládou a cukrovinkami</t>
  </si>
  <si>
    <t>463700 - Velkoobchod s kávou, čajem, kakaem a kořením</t>
  </si>
  <si>
    <t>463800 - Specializovaný velkoobchod s jinými potravinami, včetně ryb, korýšů a měkkýšů</t>
  </si>
  <si>
    <t>463900 - Nespecializovaný velkoobchod s potravinami, nápoji a tabákovými výrobky</t>
  </si>
  <si>
    <t>464000 - Velkoobchod s výrobky převážně pro domácnost</t>
  </si>
  <si>
    <t>464100 - Velkoobchod s textilem</t>
  </si>
  <si>
    <t>464200 - Velkoobchod s oděvy a obuví</t>
  </si>
  <si>
    <t>464210 - Velkoobchod s oděvy</t>
  </si>
  <si>
    <t>464220 - Velkoobchod s obuví</t>
  </si>
  <si>
    <t>464300 - Velkoobchod s elektrospotřebiči a elektronikou</t>
  </si>
  <si>
    <t>464400 - Velkoobchod s porcelánovými, keramickými a skleněnými výrobky a čisticími prostředky</t>
  </si>
  <si>
    <t>464410 - Velkoobchod s porcelánovými, keramickými a skleněnými výrobky</t>
  </si>
  <si>
    <t>464420 - Velkoobchod s pracími a čisticími prostředky</t>
  </si>
  <si>
    <t>464500 - Velkoobchod s kosmetickými výrobky</t>
  </si>
  <si>
    <t>464600 - Velkoobchod s farmaceutickými výrobky</t>
  </si>
  <si>
    <t>464700 - Velkoobchod s nábytkem, koberci a svítidly</t>
  </si>
  <si>
    <t>464800 - Velkoobchod s hodinami, hodinkami a klenoty</t>
  </si>
  <si>
    <t>464900 - Velkoobchod s ostatními výrobky převážně pro domácnost</t>
  </si>
  <si>
    <t>465000 - Velkoobchod s počítačovým a komunikačním zařízením</t>
  </si>
  <si>
    <t>465100 - Velkoobchod s počítači, počítačovým periferním zařízením a softwarem</t>
  </si>
  <si>
    <t>465200 - Velkoobchod s elektronickým a telekomunikačním zařízením a jeho díly</t>
  </si>
  <si>
    <t>466000 - Velkoobchod s ostatními stroji, strojním zařízením a příslušenstvím</t>
  </si>
  <si>
    <t>466100 - Velkoobchod se zemědělskými stroji, strojním zařízením a příslušenstvím</t>
  </si>
  <si>
    <t>466200 - Velkoobchod s obráběcími stroji</t>
  </si>
  <si>
    <t>466300 - Velkoobchod s těžebními a stavebními stroji a zařízením</t>
  </si>
  <si>
    <t>466400 - Velkoobchod se strojním zařízením pro textilní průmysl, šicími a pletacími stroji</t>
  </si>
  <si>
    <t>466500 - Velkoobchod s kancelářským nábytkem</t>
  </si>
  <si>
    <t>466600 - Velkoobchod s ostatními kancelářskými stroji a zařízením</t>
  </si>
  <si>
    <t>466900 - Velkoobchod s ostatními stroji a zařízením</t>
  </si>
  <si>
    <t>467000 - Ostatní specializovaný velkoobchod</t>
  </si>
  <si>
    <t>467100 - Velkoobchod s pevnými, kapalnými a plynnými palivy a příbuznými výrobky</t>
  </si>
  <si>
    <t>467110 - Velkoobchod s pevnými palivy a příbuznými výrobky</t>
  </si>
  <si>
    <t>467120 - Velkoobchod s kapalnými palivy a příbuznými výrobky</t>
  </si>
  <si>
    <t>467130 - Velkoobchod s plynnými palivy a příbuznými výrobky</t>
  </si>
  <si>
    <t>467200 - Velkoobchod s rudami, kovy a hutními výrobky</t>
  </si>
  <si>
    <t>467300 - Velkoobchod se dřevem, stavebními materiály a sanitárním vybavením</t>
  </si>
  <si>
    <t>467400 - Velkoobchod s železářským zbožím, instalatérskými a topenářskými potřebami</t>
  </si>
  <si>
    <t>467500 - Velkoobchod s chemickými výrobky</t>
  </si>
  <si>
    <t>467600 - Velkoobchod s ostatními meziprodukty</t>
  </si>
  <si>
    <t>467610 - Velkoobchod s papírenskými meziprodukty</t>
  </si>
  <si>
    <t>467690 - Velkoobchod s ostatními meziprodukty j. n.</t>
  </si>
  <si>
    <t>467700 - Velkoobchod s odpadem a šrotem</t>
  </si>
  <si>
    <t>469000 - Nespecializovaný velkoobchod</t>
  </si>
  <si>
    <t>470000 - Maloobchod, kromě motorových vozidel</t>
  </si>
  <si>
    <t>471000 - Maloobchod v nespecializovaných prodejnách</t>
  </si>
  <si>
    <t>471100 - Maloobchod s převahou potravin, nápojů a tabákových výrobků v nespecializovaných prodejnách</t>
  </si>
  <si>
    <t>471900 - Ostatní maloobchod v nespecializovaných prodejnách</t>
  </si>
  <si>
    <t>472000 - Maloobchod s potravinami, nápoji a tabákovými výrobky ve specializovaných prodejnách</t>
  </si>
  <si>
    <t>472100 - Maloobchod s ovocem a zeleninou</t>
  </si>
  <si>
    <t>472200 - Maloobchod s masem a masnými výrobky</t>
  </si>
  <si>
    <t>472300 - Maloobchod s rybami, korýši a měkkýši</t>
  </si>
  <si>
    <t>472400 - Maloobchod s chlebem, pečivem, cukrářskými výrobky a cukrovinkami</t>
  </si>
  <si>
    <t>472500 - Maloobchod s nápoji</t>
  </si>
  <si>
    <t>472600 - Maloobchod s tabákovými výrobky</t>
  </si>
  <si>
    <t>472900 - Ostatní maloobchod s potravinami ve specializovaných prodejnách</t>
  </si>
  <si>
    <t>473000 - Maloobchod s pohonnými hmotami ve specializovaných prodejnách</t>
  </si>
  <si>
    <t>474000 - Maloobchod s počítačovým a komunikačním zařízením ve specializovaných prodejnách</t>
  </si>
  <si>
    <t>474100 - Maloobchod s počítači, počítačovým periferním zařízením a softwarem</t>
  </si>
  <si>
    <t>474200 - Maloobchod s telekomunikačním zařízením</t>
  </si>
  <si>
    <t>474300 - Maloobchod s audio- a videozařízením</t>
  </si>
  <si>
    <t>475000 - Maloobchod s ostatními výrobky převážně pro domácnost ve specializovaných prodejnách</t>
  </si>
  <si>
    <t>475100 - Maloobchod s textilem</t>
  </si>
  <si>
    <t>475200 - Maloobchod s železářským zbožím, barvami, sklem a potřebami pro kutily</t>
  </si>
  <si>
    <t>475300 - Maloobchod s koberci, podlahovými krytinami a nástěnnými obklady</t>
  </si>
  <si>
    <t>475400 - Maloobchod s elektrospotřebiči a elektronikou</t>
  </si>
  <si>
    <t>475900 - Maloobchod s nábytkem, svítidly a ostatními výrobky převážně pro domácnost ve specializovaných prodejnách</t>
  </si>
  <si>
    <t>476000 - Maloobchod s výrobky pro kulturní rozhled a rekreaci ve specializovaných prodejnách</t>
  </si>
  <si>
    <t>476100 - Maloobchod s knihami</t>
  </si>
  <si>
    <t>476200 - Maloobchod s novinami, časopisy a papírnickým zbožím</t>
  </si>
  <si>
    <t>476300 - Maloobchod s audio- a videozáznamy</t>
  </si>
  <si>
    <t>476400 - Maloobchod se sportovním vybavením</t>
  </si>
  <si>
    <t>476500 - Maloobchod s hrami a hračkami</t>
  </si>
  <si>
    <t>477000 - Maloobchod s ostatním zbožím ve specializovaných prodejnách</t>
  </si>
  <si>
    <t>477100 - Maloobchod s oděvy</t>
  </si>
  <si>
    <t>477200 - Maloobchod s obuví a koženými výrobky</t>
  </si>
  <si>
    <t>477300 - Maloobchod s farmaceutickými přípravky</t>
  </si>
  <si>
    <t>477400 - Maloobchod se zdravotnickými a ortopedickými výrobky</t>
  </si>
  <si>
    <t>477500 - Maloobchod s kosmetickými a toaletními výrobky</t>
  </si>
  <si>
    <t>477600 - Maloobchod s květinami, rostlinami, osivy, hnojivy, zvířaty pro zájmový chov a krmivy pro ně</t>
  </si>
  <si>
    <t>477700 - Maloobchod s hodinami, hodinkami a klenoty</t>
  </si>
  <si>
    <t>477800 - Ostatní maloobchod s novým zbožím ve specializovaných prodejnách</t>
  </si>
  <si>
    <t>477810 - Maloobchod s fotografickým a optickým zařízením a potřebami</t>
  </si>
  <si>
    <t>477820 - Maloobchod s pevnými palivy</t>
  </si>
  <si>
    <t>477830 - Maloobchod s kapalnými palivy (kromě pohonných hmot)</t>
  </si>
  <si>
    <t>477840 - Maloobchod s plynnými palivy (kromě pohonných hmot)</t>
  </si>
  <si>
    <t>477890 - Ostatní maloobchod s novým zbožím ve specializovaných prodejnách j. n.</t>
  </si>
  <si>
    <t>477900 - Maloobchod s použitým zbožím v prodejnách</t>
  </si>
  <si>
    <t>478000 - Maloobchod ve stáncích a na trzích</t>
  </si>
  <si>
    <t>478100 - Maloobchod s potravinami, nápoji a tabákovými výrobky ve stáncích a na trzích</t>
  </si>
  <si>
    <t>478200 - Maloobchod s textilem, oděvy a obuví ve stáncích a na trzích</t>
  </si>
  <si>
    <t>478900 - Maloobchod s ostatním zbožím ve stáncích a na trzích</t>
  </si>
  <si>
    <t>479000 - Maloobchod mimo prodejny, stánky a trhy</t>
  </si>
  <si>
    <t>479100 - Maloobchod prostřednictvím internetu nebo zásilkové služby</t>
  </si>
  <si>
    <t>479110 - Maloobchod prostřednictvím internetu</t>
  </si>
  <si>
    <t>479120 - Maloobchod prostřednictvím zásilkové služby (jiný než prostřednictvím internetu)</t>
  </si>
  <si>
    <t>479900 - Ostatní maloobchod mimo prodejny, stánky a trhy</t>
  </si>
  <si>
    <t>490000 - Pozemní a potrubní doprava</t>
  </si>
  <si>
    <t>491000 - Železniční osobní doprava meziměstská</t>
  </si>
  <si>
    <t>492000 - Železniční nákladní doprava</t>
  </si>
  <si>
    <t>493000 - Ostatní pozemní osobní doprava</t>
  </si>
  <si>
    <t>493100 - Městská a příměstská pozemní osobní doprava</t>
  </si>
  <si>
    <t>493200 - Taxislužba a pronájem osobních vozů s řidičem</t>
  </si>
  <si>
    <t>493900 - Ostatní pozemní osobní doprava j. n.</t>
  </si>
  <si>
    <t>493910 - Meziměstská pravidelná pozemní osobní doprava</t>
  </si>
  <si>
    <t>493920 - Osobní doprava lanovkou nebo vlekem</t>
  </si>
  <si>
    <t>493930 - Nepravidelná pozemní osobní doprava</t>
  </si>
  <si>
    <t>493990 - Jiná pozemní osobní doprava j. n.</t>
  </si>
  <si>
    <t>494000 - Silniční nákladní doprava a stěhovací služby</t>
  </si>
  <si>
    <t>494100 - Silniční nákladní doprava</t>
  </si>
  <si>
    <t>494200 - Stěhovací služby</t>
  </si>
  <si>
    <t>495000 - Potrubní doprava</t>
  </si>
  <si>
    <t>495010 - Potrubní doprava ropovodem</t>
  </si>
  <si>
    <t>495020 - Potrubní doprava plynovodem</t>
  </si>
  <si>
    <t>495090 - Potrubní doprava ostatní</t>
  </si>
  <si>
    <t>500000 - Vodní doprava</t>
  </si>
  <si>
    <t>501000 - Námořní a pobřežní osobní doprava</t>
  </si>
  <si>
    <t>502000 - Námořní a pobřežní nákladní doprava</t>
  </si>
  <si>
    <t>503000 - Vnitrozemská vodní osobní doprava</t>
  </si>
  <si>
    <t>504000 - Vnitrozemská vodní nákladní doprava</t>
  </si>
  <si>
    <t>510000 - Letecká doprava</t>
  </si>
  <si>
    <t>511000 - Letecká osobní doprava</t>
  </si>
  <si>
    <t>511010 - Vnitrostátní pravidelná letecká osobní doprava</t>
  </si>
  <si>
    <t>511020 - Vnitrostátní nepravidelná letecká osobní doprava</t>
  </si>
  <si>
    <t>511030 - Mezinárodní pravidelná letecká osobní doprava</t>
  </si>
  <si>
    <t>511040 - Mezinárodní nepravidelná letecká osobní doprava</t>
  </si>
  <si>
    <t>511090 - Ostatní letecká osobní doprava</t>
  </si>
  <si>
    <t>512000 - Letecká nákladní doprava a kosmická doprava</t>
  </si>
  <si>
    <t>512100 - Letecká nákladní doprava</t>
  </si>
  <si>
    <t>512200 - Kosmická doprava</t>
  </si>
  <si>
    <t>520000 - Skladování a vedlejší činnosti v dopravě</t>
  </si>
  <si>
    <t>521000 - Skladování</t>
  </si>
  <si>
    <t>522000 - Vedlejší činnosti v dopravě</t>
  </si>
  <si>
    <t>522100 - Činnosti související s pozemní dopravou</t>
  </si>
  <si>
    <t>522200 - Činnosti související s vodní dopravou</t>
  </si>
  <si>
    <t>522300 - Činnosti související s leteckou dopravou</t>
  </si>
  <si>
    <t>522400 - Manipulace s nákladem</t>
  </si>
  <si>
    <t>522900 - Ostatní vedlejší činnosti v dopravě</t>
  </si>
  <si>
    <t>530000 - Poštovní a kurýrní činnosti</t>
  </si>
  <si>
    <t>531000 - Základní poštovní služby poskytované na základě poštovní licence</t>
  </si>
  <si>
    <t>532000 - Ostatní poštovní a kurýrní činnosti</t>
  </si>
  <si>
    <t>550000 - Ubytování</t>
  </si>
  <si>
    <t>551000 - Ubytování v hotelích a podobných ubytovacích zařízeních</t>
  </si>
  <si>
    <t>551010 - Hotely</t>
  </si>
  <si>
    <t>551020 - Motely, botely</t>
  </si>
  <si>
    <t>551090 - Ostatní podobná ubytovací zařízení</t>
  </si>
  <si>
    <t>552000 - Rekreační a ostatní krátkodobé ubytování</t>
  </si>
  <si>
    <t>553000 - Kempy a tábořiště</t>
  </si>
  <si>
    <t>559000 - Ostatní ubytování</t>
  </si>
  <si>
    <t>559010 - Ubytování v zařízených pronájmech</t>
  </si>
  <si>
    <t>559020 - Ubytování ve vysokoškolských kolejích, domovech mládeže</t>
  </si>
  <si>
    <t>559090 - Ostatní ubytování j. n.</t>
  </si>
  <si>
    <t>560000 - Stravování a pohostinství</t>
  </si>
  <si>
    <t>561000 - Stravování v restauracích, u stánků a v mobilních zařízeních</t>
  </si>
  <si>
    <t>562000 - Poskytování cateringových a ostatních stravovacích služeb</t>
  </si>
  <si>
    <t>562100 - Poskytování cateringových služeb</t>
  </si>
  <si>
    <t>562900 - Poskytování ostatních stravovacích služeb</t>
  </si>
  <si>
    <t>562910 - Stravování v závodních kuchyních</t>
  </si>
  <si>
    <t>562920 - Stravování ve školních zařízeních, menzách</t>
  </si>
  <si>
    <t>562990 - Poskytování jiných stravovacích služeb j. n.</t>
  </si>
  <si>
    <t>563000 - Pohostinství</t>
  </si>
  <si>
    <t>580000 - Vydavatelské činnosti</t>
  </si>
  <si>
    <t>581000 - Vydávání knih, periodických publikací a ostatní vydavatelské činnosti</t>
  </si>
  <si>
    <t>581100 - Vydávání knih</t>
  </si>
  <si>
    <t>581200 - Vydávání adresářů a jiných seznamů</t>
  </si>
  <si>
    <t>581300 - Vydávání novin</t>
  </si>
  <si>
    <t>581400 - Vydávání časopisů a ostatních periodických publikací</t>
  </si>
  <si>
    <t>581900 - Ostatní vydavatelské činnosti</t>
  </si>
  <si>
    <t>582000 - Vydávání softwaru</t>
  </si>
  <si>
    <t>582100 - Vydávání počítačových her</t>
  </si>
  <si>
    <t>582900 - Ostatní vydávání softwaru</t>
  </si>
  <si>
    <t>590000 - Činnosti v oblasti filmů, videozáznamů a televizních programů, pořizování zvukových nahrávek a hudební vydavatelské činnosti</t>
  </si>
  <si>
    <t>591000 - Činnosti v oblasti filmů, videozáznamů a televizních programů</t>
  </si>
  <si>
    <t>591100 - Produkce filmů, videozáznamů a televizních programů</t>
  </si>
  <si>
    <t>591200 - Postprodukce filmů, videozáznamů a televizních programů</t>
  </si>
  <si>
    <t>591300 - Distribuce filmů, videozáznamů a televizních programů</t>
  </si>
  <si>
    <t>591400 - Promítání filmů</t>
  </si>
  <si>
    <t>592000 - Pořizování zvukových nahrávek a hudební vydavatelské činnosti</t>
  </si>
  <si>
    <t>600000 - Tvorba programů a vysílání</t>
  </si>
  <si>
    <t>601000 - Rozhlasové vysílání</t>
  </si>
  <si>
    <t>602000 - Tvorba televizních programů a televizní vysílání</t>
  </si>
  <si>
    <t>610000 - Telekomunikační činnosti</t>
  </si>
  <si>
    <t>611000 - Činnosti související s pevnou telekomunikační sítí</t>
  </si>
  <si>
    <t>611010 - Poskytování hlasových služeb přes pevnou telekomunikační síť</t>
  </si>
  <si>
    <t>611020 - Pronájem pevné telekomunikační sítě</t>
  </si>
  <si>
    <t>611030 - Přenos dat přes pevnou telekomunikační síť</t>
  </si>
  <si>
    <t>611040 - Poskytování přístupu k internetu přes pevnou telekomunikační síť</t>
  </si>
  <si>
    <t>611090 - Ostatní činnosti související s pevnou telekomunikační sítí</t>
  </si>
  <si>
    <t>612000 - Činnosti související s bezdrátovou telekomunikační sítí</t>
  </si>
  <si>
    <t>612010 - Poskytování hlasových služeb přes bezdrátovou telekomunikační síť</t>
  </si>
  <si>
    <t>612020 - Pronájem bezdrátové telekomunikační sítě</t>
  </si>
  <si>
    <t>612030 - Přenos dat přes bezdrátovou telekomunikační síť</t>
  </si>
  <si>
    <t>612040 - Poskytování přístupu k internetu přes bezdrátovou telekomunikační síť</t>
  </si>
  <si>
    <t>612090 - Ostatní činnosti související s bezdrátovou telekomunikační sítí</t>
  </si>
  <si>
    <t>613000 - Činnosti související se satelitní telekomunikační sítí</t>
  </si>
  <si>
    <t>619000 - Ostatní telekomunikační činnosti</t>
  </si>
  <si>
    <t>620000 - Činnosti v oblasti informačních technologií</t>
  </si>
  <si>
    <t>620100 - Programování</t>
  </si>
  <si>
    <t>620200 - Poradenství v oblasti informačních technologií</t>
  </si>
  <si>
    <t>620300 - Správa počítačového vybavení</t>
  </si>
  <si>
    <t>620900 - Ostatní činnosti v oblasti informačních technologií</t>
  </si>
  <si>
    <t>630000 - Informační činnosti</t>
  </si>
  <si>
    <t>631000 - Činnosti související se zpracováním dat a hostingem; činnosti související s webovými portály</t>
  </si>
  <si>
    <t>631100 - Činnosti související se zpracováním dat a hostingem</t>
  </si>
  <si>
    <t>631200 - Činnosti související s webovými portály</t>
  </si>
  <si>
    <t>639000 - Ostatní informační činnosti</t>
  </si>
  <si>
    <t>639100 - Činnosti zpravodajských tiskových kanceláří a agentur</t>
  </si>
  <si>
    <t>639900 - Ostatní informační činnosti j. n.</t>
  </si>
  <si>
    <t>640000 - Finanční zprostředkování, kromě pojišťovnictví a penzijního financování</t>
  </si>
  <si>
    <t>641000 - Peněžní zprostředkování</t>
  </si>
  <si>
    <t>641100 - Centrální bankovnictví</t>
  </si>
  <si>
    <t>641900 - Ostatní peněžní zprostředkování</t>
  </si>
  <si>
    <t>642000 - Činnosti holdingových společností</t>
  </si>
  <si>
    <t>643000 - Činnosti trustů, fondů a podobných finančních subjektů</t>
  </si>
  <si>
    <t>649000 - Ostatní finanční zprostředkování</t>
  </si>
  <si>
    <t>649100 - Finanční leasing</t>
  </si>
  <si>
    <t>649200 - Ostatní poskytování úvěrů</t>
  </si>
  <si>
    <t>649210 - Poskytování úvěrů společnostmi, které nepřijímají vklady</t>
  </si>
  <si>
    <t>649220 - Poskytování obchodních úvěrů</t>
  </si>
  <si>
    <t>649230 - Činnosti zastaváren</t>
  </si>
  <si>
    <t>649290 - Ostatní poskytování úvěrů j. n.</t>
  </si>
  <si>
    <t>649900 - Ostatní finanční zprostředkování j. n.</t>
  </si>
  <si>
    <t>649910 - Faktoringové činnosti</t>
  </si>
  <si>
    <t>649920 - Obchodování s cennými papíry na vlastní účet</t>
  </si>
  <si>
    <t>649990 - Jiné finanční zprostředkování j. n.</t>
  </si>
  <si>
    <t>650000 - Pojištění, zajištění a penzijní financování, kromě povinného sociálního zabezpečení</t>
  </si>
  <si>
    <t>651000 - Pojištění</t>
  </si>
  <si>
    <t>651100 - Životní pojištění</t>
  </si>
  <si>
    <t>651200 - Neživotní pojištění</t>
  </si>
  <si>
    <t>652000 - Zajištění</t>
  </si>
  <si>
    <t>653000 - Penzijní financování</t>
  </si>
  <si>
    <t>660000 - Ostatní finanční činnosti</t>
  </si>
  <si>
    <t>661000 - Pomocné činnosti související s finančním zprostředkováním, kromě pojišťovnictví a penzijního financování</t>
  </si>
  <si>
    <t>661100 - Řízení a správa finančních trhů</t>
  </si>
  <si>
    <t>661200 - Obchodování s cennými papíry a komoditami na burzách</t>
  </si>
  <si>
    <t>661900 - Ostatní pomocné činnosti související s finančním zprostředkováním</t>
  </si>
  <si>
    <t>662000 - Pomocné činnosti související s pojišťovnictvím a penzijním financováním</t>
  </si>
  <si>
    <t>662100 - Vyhodnocování rizik a škod</t>
  </si>
  <si>
    <t>662200 - Činnosti zástupců pojišťovny a makléřů</t>
  </si>
  <si>
    <t>662900 - Ostatní pomocné činnosti související s pojišťovnictvím a penzijním financováním</t>
  </si>
  <si>
    <t>663000 - Správa fondů</t>
  </si>
  <si>
    <t>680000 - Činnosti v oblasti nemovitostí</t>
  </si>
  <si>
    <t>681000 - Nákup a následný prodej vlastních nemovitostí</t>
  </si>
  <si>
    <t>682000 - Pronájem a správa vlastních nebo pronajatých nemovitostí</t>
  </si>
  <si>
    <t>682010 - Pronájem vlastních nebo pronajatých nemovitostí s bytovými prostory</t>
  </si>
  <si>
    <t>682020 - Pronájem vlastních nebo pronajatých nemovitostí s nebytovými prostory</t>
  </si>
  <si>
    <t>682030 - Správa vlastních nebo pronajatých nemovitostí s bytovými prostory</t>
  </si>
  <si>
    <t>682040 - Správa vlastních nebo pronajatých nemovitostí s nebytovými prostory</t>
  </si>
  <si>
    <t>683000 - Činnosti v oblasti nemovitostí na základě smlouvy nebo dohody</t>
  </si>
  <si>
    <t>683100 - Zprostředkovatelské činnosti realitních agentur</t>
  </si>
  <si>
    <t>683200 - Správa nemovitostí na základě smlouvy</t>
  </si>
  <si>
    <t>690000 - Právní a účetnické činnosti</t>
  </si>
  <si>
    <t>691000 - Právní činnosti</t>
  </si>
  <si>
    <t>692000 - Účetnické a auditorské činnosti; daňové poradenství</t>
  </si>
  <si>
    <t>700000 - Činnosti vedení podniků; poradenství v oblasti řízení</t>
  </si>
  <si>
    <t>701000 - Činnosti vedení podniků</t>
  </si>
  <si>
    <t>702000 - Poradenství v oblasti řízení</t>
  </si>
  <si>
    <t>702100 - Poradenství v oblasti vztahů s veřejností a komunikace</t>
  </si>
  <si>
    <t>702200 - Ostatní poradenství v oblasti podnikání a řízení</t>
  </si>
  <si>
    <t>710000 - Architektonické a inženýrské činnosti; technické zkoušky a analýzy</t>
  </si>
  <si>
    <t>711000 - Architektonické a inženýrské činnosti a související technické poradenství</t>
  </si>
  <si>
    <t>711100 - Architektonické činnosti</t>
  </si>
  <si>
    <t>711200 - Inženýrské činnosti a související technické poradenství</t>
  </si>
  <si>
    <t>711210 - Geologický průzkum</t>
  </si>
  <si>
    <t>711220 - Zeměměřické a kartografické činnosti</t>
  </si>
  <si>
    <t>711230 - Hydrometeorologické a meteorologické činnosti</t>
  </si>
  <si>
    <t>711290 - Ostatní inženýrské činnosti a související technické poradenství j. n.</t>
  </si>
  <si>
    <t>712000 - Technické zkoušky a analýzy</t>
  </si>
  <si>
    <t>712010 - Zkoušky a analýzy vyhrazených technických zařízení</t>
  </si>
  <si>
    <t>712090 - Ostatní technické zkoušky a analýzy</t>
  </si>
  <si>
    <t>720000 - Výzkum a vývoj</t>
  </si>
  <si>
    <t>721000 - Výzkum a vývoj v oblasti přírodních a technických věd</t>
  </si>
  <si>
    <t>721100 - Výzkum a vývoj v oblasti biotechnologie</t>
  </si>
  <si>
    <t>721900 - Ostatní výzkum a vývoj v oblasti přírodních a technických věd</t>
  </si>
  <si>
    <t>721910 - Výzkum a vývoj v oblasti lékařských věd</t>
  </si>
  <si>
    <t>721920 - Výzkum a vývoj v oblasti technických věd</t>
  </si>
  <si>
    <t>721990 - Výzkum a vývoj v oblasti jiných přírodních věd</t>
  </si>
  <si>
    <t>722000 - Výzkum a vývoj v oblasti společenských a humanitních věd</t>
  </si>
  <si>
    <t>730000 - Reklama a průzkum trhu</t>
  </si>
  <si>
    <t>731000 - Reklamní činnosti</t>
  </si>
  <si>
    <t>731100 - Činnosti reklamních agentur</t>
  </si>
  <si>
    <t>731200 - Zastupování médií při prodeji reklamního času a prostoru</t>
  </si>
  <si>
    <t>732000 - Průzkum trhu a veřejného mínění</t>
  </si>
  <si>
    <t>740000 - Ostatní profesní, vědecké a technické činnosti</t>
  </si>
  <si>
    <t>741000 - Specializované návrhářské činnosti</t>
  </si>
  <si>
    <t>742000 - Fotografické činnosti</t>
  </si>
  <si>
    <t>743000 - Překladatelské a tlumočnické činnosti</t>
  </si>
  <si>
    <t>749000 - Ostatní profesní, vědecké a technické činnosti j. n.</t>
  </si>
  <si>
    <t>749010 - Poradenství v oblasti bezpečnosti a ochrany zdraví při práci</t>
  </si>
  <si>
    <t>749020 - Poradenství v oblasti požární ochrany</t>
  </si>
  <si>
    <t>749090 - Jiné profesní, vědecké a technické činnosti j. n.</t>
  </si>
  <si>
    <t>750000 - Veterinární činnosti</t>
  </si>
  <si>
    <t>770000 - Činnosti v oblasti pronájmu a operativního leasingu</t>
  </si>
  <si>
    <t>771000 - Pronájem a leasing motorových vozidel, kromě motocyklů</t>
  </si>
  <si>
    <t>771100 - Pronájem a leasing automobilů a jiných lehkých motorových vozidel, kromě motocyklů</t>
  </si>
  <si>
    <t>771200 - Pronájem a leasing nákladních automobilů</t>
  </si>
  <si>
    <t>772000 - Pronájem a leasing výrobků pro osobní potřebu a převážně pro domácnost</t>
  </si>
  <si>
    <t>772100 - Pronájem a leasing rekreačních a sportovních potřeb</t>
  </si>
  <si>
    <t>772200 - Pronájem videokazet a disků</t>
  </si>
  <si>
    <t>772900 - Pronájem a leasing ostatních výrobků pro osobní potřebu a převážně pro domácnost</t>
  </si>
  <si>
    <t>773000 - Pronájem a leasing ostatních strojů, zařízení a výrobků</t>
  </si>
  <si>
    <t>773100 - Pronájem a leasing zemědělských strojů a zařízení</t>
  </si>
  <si>
    <t>773200 - Pronájem a leasing stavebních strojů a zařízení</t>
  </si>
  <si>
    <t>773300 - Pronájem a leasing kancelářských strojů a zařízení, včetně počítačů</t>
  </si>
  <si>
    <t>773400 - Pronájem a leasing vodních dopravních prostředků</t>
  </si>
  <si>
    <t>773500 - Pronájem a leasing leteckých dopravních prostředků</t>
  </si>
  <si>
    <t>773900 - Pronájem a leasing ostatních strojů, zařízení a výrobků j. n.</t>
  </si>
  <si>
    <t>774000 - Leasing duševního vlastnictví a podobných produktů, kromě děl chráněných autorským právem</t>
  </si>
  <si>
    <t>780000 - Činnosti související se zaměstnáním</t>
  </si>
  <si>
    <t>781000 - Činnosti agentur zprostředkujících zaměstnání</t>
  </si>
  <si>
    <t>782000 - Činnosti agentur zprostředkujících práci na přechodnou dobu</t>
  </si>
  <si>
    <t>783000 - Ostatní poskytování lidských zdrojů</t>
  </si>
  <si>
    <t>790000 - Činnosti cestovních agentur, kanceláří a jiné rezervační a související činnosti</t>
  </si>
  <si>
    <t>791000 - Činnosti cestovních agentur a cestovních kanceláří</t>
  </si>
  <si>
    <t>791100 - Činnosti cestovních agentur</t>
  </si>
  <si>
    <t>791200 - Činnosti cestovních kanceláří</t>
  </si>
  <si>
    <t>799000 - Ostatní rezervační a související činnosti</t>
  </si>
  <si>
    <t>799010 - Průvodcovské činnosti</t>
  </si>
  <si>
    <t>799090 - Ostatní rezervační a související činnosti j. n.</t>
  </si>
  <si>
    <t>800000 - Bezpečnostní a pátrací činnosti</t>
  </si>
  <si>
    <t>801000 - Činnosti soukromých bezpečnostních agentur</t>
  </si>
  <si>
    <t>802000 - Činnosti související s provozem bezpečnostních systémů</t>
  </si>
  <si>
    <t>803000 - Pátrací činnosti</t>
  </si>
  <si>
    <t>810000 - Činnosti související se stavbami a úpravou krajiny</t>
  </si>
  <si>
    <t>811000 - Kombinované pomocné činnosti</t>
  </si>
  <si>
    <t>812000 - Úklidové činnosti</t>
  </si>
  <si>
    <t>812100 - Všeobecný úklid budov</t>
  </si>
  <si>
    <t>812200 - Specializované čištění a úklid budov a průmyslových zařízení</t>
  </si>
  <si>
    <t>812900 - Ostatní úklidové činnosti</t>
  </si>
  <si>
    <t>813000 - Činnosti související s úpravou krajiny</t>
  </si>
  <si>
    <t>820000 - Administrativní, kancelářské a jiné podpůrné činnosti pro podnikání</t>
  </si>
  <si>
    <t>821000 - Administrativní a kancelářské činnosti</t>
  </si>
  <si>
    <t>821100 - Univerzální administrativní činnosti</t>
  </si>
  <si>
    <t>821900 - Kopírování, příprava dokumentů a ostatní specializované kancelářské podpůrné činnosti</t>
  </si>
  <si>
    <t>822000 - Činnosti zprostředkovatelských středisek po telefonu</t>
  </si>
  <si>
    <t>823000 - Pořádání konferencí a hospodářských výstav</t>
  </si>
  <si>
    <t>829000 - Podpůrné činnosti pro podnikání j. n.</t>
  </si>
  <si>
    <t>829100 - Inkasní činnosti, ověřování solventnosti zákazníka</t>
  </si>
  <si>
    <t>829200 - Balicí činnosti</t>
  </si>
  <si>
    <t>829900 - Ostatní podpůrné činnosti pro podnikání j. n.</t>
  </si>
  <si>
    <t>840000 - Veřejná správa a obrana; povinné sociální zabezpečení</t>
  </si>
  <si>
    <t>841000 - Veřejná správa a hospodářská a sociální politika</t>
  </si>
  <si>
    <t>841100 - Všeobecné činnosti veřejné správy</t>
  </si>
  <si>
    <t>841200 - Regulace činností souvisejících s poskytováním zdravotní péče, vzděláváním, kulturou a sociální péčí, kromě sociálního zabezpečení</t>
  </si>
  <si>
    <t>841300 - Regulace a podpora podnikatelského prostředí</t>
  </si>
  <si>
    <t>842000 - Činnosti pro společnost jako celek</t>
  </si>
  <si>
    <t>842100 - Činnosti v oblasti zahraničních věcí</t>
  </si>
  <si>
    <t>842110 - Pomoc cizím zemím při katastrofách nebo v nouzových situacích přímo nebo prostřednictvím mezinárodních organizací</t>
  </si>
  <si>
    <t>842120 - Rozvíjení vzájemného přátelství a porozumění mezi národy</t>
  </si>
  <si>
    <t>842190 - Ostatní činnosti v oblasti zahraničních věcí</t>
  </si>
  <si>
    <t>842200 - Činnosti v oblasti obrany</t>
  </si>
  <si>
    <t>842300 - Činnosti v oblasti spravedlnosti a soudnictví</t>
  </si>
  <si>
    <t>842400 - Činnosti v oblasti veřejného pořádku a bezpečnosti</t>
  </si>
  <si>
    <t>842500 - Činnosti v oblasti protipožární ochrany</t>
  </si>
  <si>
    <t>843000 - Činnosti v oblasti povinného sociálního zabezpečení</t>
  </si>
  <si>
    <t>850000 - Vzdělávání</t>
  </si>
  <si>
    <t>851000 - Předškolní vzdělávání</t>
  </si>
  <si>
    <t>852000 - Primární vzdělávání</t>
  </si>
  <si>
    <t>853000 - Sekundární vzdělávání</t>
  </si>
  <si>
    <t>853100 - Sekundární všeobecné vzdělávání</t>
  </si>
  <si>
    <t>853110 - Základní vzdělávání na druhém stupni základních škol</t>
  </si>
  <si>
    <t>853120 - Střední všeobecné vzdělávání</t>
  </si>
  <si>
    <t>853200 - Sekundární odborné vzdělávání</t>
  </si>
  <si>
    <t>853210 - Střední odborné vzdělávání na učilištích</t>
  </si>
  <si>
    <t>853220 - Střední odborné vzdělávání na středních odborných školách</t>
  </si>
  <si>
    <t>854000 - Postsekundární vzdělávání</t>
  </si>
  <si>
    <t>854100 - Postsekundární nikoli terciární vzdělávání</t>
  </si>
  <si>
    <t>854200 - Terciární vzdělávání</t>
  </si>
  <si>
    <t>855000 - Ostatní vzdělávání</t>
  </si>
  <si>
    <t>855100 - Sportovní a rekreační vzdělávání</t>
  </si>
  <si>
    <t>855200 - Umělecké vzdělávání</t>
  </si>
  <si>
    <t>855300 - Činnosti autoškol a jiných škol řízení</t>
  </si>
  <si>
    <t>855310 - Činnosti autoškol</t>
  </si>
  <si>
    <t>855320 - Činnosti leteckých škol</t>
  </si>
  <si>
    <t>855390 - Činnosti ostatních škol řízení</t>
  </si>
  <si>
    <t>855900 - Ostatní vzdělávání j. n.</t>
  </si>
  <si>
    <t>855910 - Vzdělávání v jazykových školách</t>
  </si>
  <si>
    <t>855920 - Environmentální vzdělávání</t>
  </si>
  <si>
    <t>855930 - Inovační vzdělávání</t>
  </si>
  <si>
    <t>855990 - Jiné vzdělávání j. n.</t>
  </si>
  <si>
    <t>856000 - Podpůrné činnosti ve vzdělávání</t>
  </si>
  <si>
    <t>860000 - Zdravotní péče</t>
  </si>
  <si>
    <t>861000 - Ústavní zdravotní péče</t>
  </si>
  <si>
    <t>862000 - Ambulantní a zubní zdravotní péče</t>
  </si>
  <si>
    <t>862100 - Všeobecná ambulantní zdravotní péče</t>
  </si>
  <si>
    <t>862200 - Specializovaná ambulantní zdravotní péče</t>
  </si>
  <si>
    <t>862300 - Zubní péče</t>
  </si>
  <si>
    <t>869000 - Ostatní činnosti související se zdravotní péčí</t>
  </si>
  <si>
    <t>869010 - Činnosti související s ochranou veřejného zdraví</t>
  </si>
  <si>
    <t>869090 - Ostatní činnosti související se zdravotní péčí j. n.</t>
  </si>
  <si>
    <t>870000 - Pobytové služby sociální péče</t>
  </si>
  <si>
    <t>871000 - Sociální péče ve zdravotnických zařízeních ústavní péče</t>
  </si>
  <si>
    <t>872000 - Sociální péče v zařízeních pro osoby s chronickým duševním onemocněním a osoby závislé na návykových látkách</t>
  </si>
  <si>
    <t>872010 - Sociální péče v zařízeních pro osoby s chronickým duševním onemocněním</t>
  </si>
  <si>
    <t>872020 - Sociální péče v zařízeních pro osoby závislé na návykových látkách</t>
  </si>
  <si>
    <t>873000 - Sociální péče v domovech pro seniory a osoby se zdravotním postižením</t>
  </si>
  <si>
    <t>873010 - Sociální péče v domovech pro seniory</t>
  </si>
  <si>
    <t>873020 - Sociální péče v domovech pro osoby se zdravotním postižením</t>
  </si>
  <si>
    <t>879000 - Ostatní pobytové služby sociální péče</t>
  </si>
  <si>
    <t>880000 - Ambulantní nebo terénní sociální služby</t>
  </si>
  <si>
    <t>881000 - Ambulantní nebo terénní sociální služby pro seniory a osoby se zdravotním postižením</t>
  </si>
  <si>
    <t>881010 - Ambulantní nebo terénní sociální služby pro seniory</t>
  </si>
  <si>
    <t>881020 - Ambulantní nebo terénní sociální služby pro osoby se zdravotním postižením</t>
  </si>
  <si>
    <t>889000 - Ostatní ambulantní nebo terénní sociální služby</t>
  </si>
  <si>
    <t>889100 - Sociální služby poskytované dětem</t>
  </si>
  <si>
    <t>889900 - Ostatní ambulantní nebo terénní sociální služby j. n.</t>
  </si>
  <si>
    <t>889910 - Sociální služby pro uprchlíky, oběti katastrof</t>
  </si>
  <si>
    <t>889920 - Sociální prevence</t>
  </si>
  <si>
    <t>889930 - Sociální rehabilitace</t>
  </si>
  <si>
    <t>889990 - Jiné ambulantní nebo terénní sociální služby j. n.</t>
  </si>
  <si>
    <t>900000 - Tvůrčí, umělecké a zábavní činnosti</t>
  </si>
  <si>
    <t>900100 - Scénická umění</t>
  </si>
  <si>
    <t>900200 - Podpůrné činnosti pro scénická umění</t>
  </si>
  <si>
    <t>900300 - Umělecká tvorba</t>
  </si>
  <si>
    <t>900400 - Provozování kulturních zařízení</t>
  </si>
  <si>
    <t>910000 - Činnosti knihoven, archivů, muzeí a jiných kulturních zařízení</t>
  </si>
  <si>
    <t>910100 - Činnosti knihoven a archivů</t>
  </si>
  <si>
    <t>910200 - Činnosti muzeí</t>
  </si>
  <si>
    <t>910300 - Provozování kulturních památek, historických staveb a obdobných turistických zajímavostí</t>
  </si>
  <si>
    <t>910400 - Činnosti botanických a zoologických zahrad, přírodních rezervací a národních parků</t>
  </si>
  <si>
    <t>910410 - Činnosti botanických a zoologických zahrad</t>
  </si>
  <si>
    <t>910420 - Činnosti přírodních rezervací a národních parků</t>
  </si>
  <si>
    <t>920000 - Činnosti heren, kasin a sázkových kanceláří</t>
  </si>
  <si>
    <t>930000 - Sportovní, zábavní a rekreační činnosti</t>
  </si>
  <si>
    <t>931000 - Sportovní činnosti</t>
  </si>
  <si>
    <t>931100 - Provozování sportovních zařízení</t>
  </si>
  <si>
    <t>931200 - Činnosti sportovních klubů</t>
  </si>
  <si>
    <t>931300 - Činnosti fitcenter</t>
  </si>
  <si>
    <t>931900 - Ostatní sportovní činnosti</t>
  </si>
  <si>
    <t>932000 - Ostatní zábavní a rekreační činnosti</t>
  </si>
  <si>
    <t>932100 - Činnosti lunaparků a zábavních parků</t>
  </si>
  <si>
    <t>932900 - Ostatní zábavní a rekreační činnosti j. n.</t>
  </si>
  <si>
    <t>940000 - Činnosti organizací sdružujících osoby za účelem prosazování společných zájmů</t>
  </si>
  <si>
    <t>941000 - Činnosti podnikatelských, zaměstnavatelských a profesních organizací</t>
  </si>
  <si>
    <t>941100 - Činnosti podnikatelských a zaměstnavatelských organizací</t>
  </si>
  <si>
    <t>941200 - Činnosti profesních organizací</t>
  </si>
  <si>
    <t>942000 - Činnosti odborových svazů</t>
  </si>
  <si>
    <t>949000 - Činnosti ostatních organizací sdružujících osoby za účelem prosazování společných zájmů</t>
  </si>
  <si>
    <t>949100 - Činnosti náboženských organizací</t>
  </si>
  <si>
    <t>949200 - Činnosti politických stran a organizací</t>
  </si>
  <si>
    <t>949900 - Činnosti ostatních organizací sdružujících osoby za účelem prosazování společných zájmů j. n.</t>
  </si>
  <si>
    <t>949910 - Činnosti organizací dětí a mládeže</t>
  </si>
  <si>
    <t>949920 - Činnosti organizací na podporu kulturní činnosti</t>
  </si>
  <si>
    <t>949930 - Činnosti organizací na podporu rekreační a zájmové činnosti</t>
  </si>
  <si>
    <t>949940 - Činnosti spotřebitelských organizací</t>
  </si>
  <si>
    <t>949950 - Činnosti environmentálních a ekologických hnutí</t>
  </si>
  <si>
    <t>949960 - Činnosti organizací na ochranu a zlepšení postavení etnických, menšinových a jiných speciálních skupin</t>
  </si>
  <si>
    <t>949970 - Činnosti občanských iniciativ, protestních hnutí</t>
  </si>
  <si>
    <t>949990 - Činnosti ostatních organizací j. n.</t>
  </si>
  <si>
    <t>950000 - Opravy počítačů a výrobků pro osobní potřebu a převážně pro domácnost</t>
  </si>
  <si>
    <t>951000 - Opravy počítačů a komunikačních zařízení</t>
  </si>
  <si>
    <t>951100 - Opravy počítačů a periferních zařízení</t>
  </si>
  <si>
    <t>951200 - Opravy komunikačních zařízení</t>
  </si>
  <si>
    <t>952000 - Opravy výrobků pro osobní potřebu a převážně pro domácnost</t>
  </si>
  <si>
    <t>952100 - Opravy spotřební elektroniky</t>
  </si>
  <si>
    <t>952200 - Opravy přístrojů a zařízení převážně pro domácnost, dům a zahradu</t>
  </si>
  <si>
    <t>952300 - Opravy obuvi a kožených výrobků</t>
  </si>
  <si>
    <t>952400 - Opravy nábytku a bytového zařízení</t>
  </si>
  <si>
    <t>952500 - Opravy hodin, hodinek a klenotnických výrobků</t>
  </si>
  <si>
    <t>952900 - Opravy ostatních výrobků pro osobní potřebu a převážně pro domácnost</t>
  </si>
  <si>
    <t>960000 - Poskytování ostatních osobních služeb</t>
  </si>
  <si>
    <t>960100 - Praní a chemické čištění textilních a kožešinových výrobků</t>
  </si>
  <si>
    <t>960200 - Kadeřnické, kosmetické a podobné činnosti</t>
  </si>
  <si>
    <t>960300 - Pohřební a související činnosti</t>
  </si>
  <si>
    <t>960400 - Činnosti pro osobní a fyzickou pohodu</t>
  </si>
  <si>
    <t>960900 - Poskytování ostatních osobních služeb j. n.</t>
  </si>
  <si>
    <t>970000 - Činnosti domácností jako zaměstnavatelů domácího personálu</t>
  </si>
  <si>
    <t>980000 - Činnosti domácností produkujících blíže neurčené výrobky a služby pro vlastní potřebu</t>
  </si>
  <si>
    <t>981000 - Činnosti domácností produkujících blíže neurčené výrobky pro vlastní potřebu</t>
  </si>
  <si>
    <t>982000 - Činnosti domácností poskytujících blíže neurčené služby pro vlastní potřebu</t>
  </si>
  <si>
    <t>990000 - Činnosti exteritoriálních organizací a orgánů</t>
  </si>
  <si>
    <t xml:space="preserve"> </t>
  </si>
  <si>
    <t>SPOLEČENSKÉ VĚDY</t>
  </si>
  <si>
    <t>FYZIKA A MATEMATIKA</t>
  </si>
  <si>
    <t>CHEMIE</t>
  </si>
  <si>
    <t>VĚDY O ZEMI</t>
  </si>
  <si>
    <t>BIOVĚDY</t>
  </si>
  <si>
    <t>LÉKAŘSKÉ VĚDY</t>
  </si>
  <si>
    <t>ZEMĚDĚLSTVÍ</t>
  </si>
  <si>
    <t>INFORMATIKA</t>
  </si>
  <si>
    <t>PRŮMYSL</t>
  </si>
  <si>
    <t>VOJENSTVÍ</t>
  </si>
  <si>
    <t>Požadovaná výše podpory na dílčí projekt</t>
  </si>
  <si>
    <r>
      <t xml:space="preserve">Přehled výsledků dílčího projektu </t>
    </r>
    <r>
      <rPr>
        <sz val="10"/>
        <rFont val="Arial"/>
        <family val="2"/>
        <charset val="238"/>
      </rPr>
      <t>(např. 1xF)</t>
    </r>
  </si>
  <si>
    <r>
      <t xml:space="preserve">Role: 
</t>
    </r>
    <r>
      <rPr>
        <b/>
        <i/>
        <sz val="10"/>
        <rFont val="Arial"/>
        <family val="2"/>
        <charset val="238"/>
      </rPr>
      <t>R</t>
    </r>
    <r>
      <rPr>
        <i/>
        <sz val="10"/>
        <rFont val="Arial"/>
        <family val="2"/>
        <charset val="238"/>
      </rPr>
      <t xml:space="preserve"> - řešitel dílčího projektu (smí vybrat právě jedna osoba), 
</t>
    </r>
    <r>
      <rPr>
        <b/>
        <i/>
        <sz val="10"/>
        <rFont val="Arial"/>
        <family val="2"/>
        <charset val="238"/>
      </rPr>
      <t>C</t>
    </r>
    <r>
      <rPr>
        <i/>
        <sz val="10"/>
        <rFont val="Arial"/>
        <family val="2"/>
        <charset val="238"/>
      </rPr>
      <t xml:space="preserve"> - člen řešitelského týmu dílčího projektu.</t>
    </r>
  </si>
  <si>
    <t>Finance za dílčí projekt (Náklady CELKEM)</t>
  </si>
  <si>
    <t>PO1-KONKURENCESCHOPNÁ EKONOMIKA ZALOŽENÁ NA ZNALOSTECH</t>
  </si>
  <si>
    <t>PO1-1.1.1 Dosáhnout nových užitných vlastností produktů s využitím nových poznatků v oblasti GPTs</t>
  </si>
  <si>
    <t>PO1-1.1.2 Zvýšit efektivnost, bezpečnost, udržitelnost a spolehlivost procesů (včetně snížení energetické a materiálové náročnosti) s využitím GPTs</t>
  </si>
  <si>
    <t>PO1-1.1.3 Zefektivnit nabízené služby i procesy v sektoru služeb s využitím GPTs</t>
  </si>
  <si>
    <t>PO1-1.1.4 Zefektivnit služby i procesy ve veřejném sektoru s využitím GPTs</t>
  </si>
  <si>
    <t>PO1-2.1.1 Zvýšit úspornost, efektivitu a adaptabilitu v dopravě – dopravních a manipulačních systémech i výrobě dopravních prostředků tak, aby tato odvětví byla globálně konkurenceschopná</t>
  </si>
  <si>
    <t>PO1-2.1.2 Zvýšit úspornost, efektivitu a adaptabilitu ve strojírenství pro posílení globální konkurenceschopnosti v tomto odvětví</t>
  </si>
  <si>
    <t>PO1-2.1.3 Zvýšit úspornost, efektivitu a adaptabilitu v elektrotechnice, včetně IT průmyslu a služeb pro posílení globální konkurenceschopnosti v tomto odvětví</t>
  </si>
  <si>
    <t>PO1-2.1.4 Zvýšit adaptabilitu produktů prostřednictvím interdisciplinárně zaměřeného výzkumu</t>
  </si>
  <si>
    <t>PO1-2.2.1 Inovovat výrobky v odvětvích rozhodujících pro export prostřednictvím společných aktivit výrobní avýzkumné sféry</t>
  </si>
  <si>
    <t>PO1-2.2.2 Posílit konkurenceschopnost produktů a služeb prostřednictvím zvyšování jejich užitných vlastnosti</t>
  </si>
  <si>
    <t>PO1-3.1.1 Zavést komplexní přístup k bezpečnosti a spolehlivosti výrobků</t>
  </si>
  <si>
    <t>PO1-3.1.2 Zvýšit spolehlivost a bezpečnost síťových systémů prostřednictvím rozvoje a zavedení chytrých sítí</t>
  </si>
  <si>
    <t>PO1-3.2.1 Dosáhnout trvale vysokého stupně ochrany dat a zabezpečení komunikace v dynamicky se měnícím prostředí</t>
  </si>
  <si>
    <t>PO1-3.2.2 Rozšířit využití a zvýšit kvalitu automatického řízení a robotizace</t>
  </si>
  <si>
    <t>PO1-3.2.3 Zvýšit kvalitu monitoringu procesů a systémů včasné výstrahy</t>
  </si>
  <si>
    <t>PO1-3.2.4 Zvýšit bezpečnost a spolehlivost procesů s využitím simulačních prostředků a prostředků virtuální reality tak, aby bylo dosaženo významného snížení přímých i nepřímých nákladů spojených s jejich selháním</t>
  </si>
  <si>
    <t>PO1-4.1.1 Včasně identifikovat ekonomické příležitosti prostřednictvím kontinuálního monitorování a vyhodnocování globálních trendů</t>
  </si>
  <si>
    <t>PO2-UDRŽITELNOST ENERGETIKY A MATERIÁLOVÝCH ZDROJŮ</t>
  </si>
  <si>
    <t>PO2-1.1.1 Vývoj ekonomicky efektivní solární energetiky</t>
  </si>
  <si>
    <t>PO2-1.1.2 Vývoj ekonomicky efektivního využití geotermální energie</t>
  </si>
  <si>
    <t>PO2-1.1.3 Vývoj ekonomicky efektivního využití biomasy</t>
  </si>
  <si>
    <t>PO2-1.2.1 Efektivní dlouhodobé využití současných jaderných elektráren</t>
  </si>
  <si>
    <t>PO2-1.2.2 Podpora bezpečnosti jaderných zařízení</t>
  </si>
  <si>
    <t>PO2-1.2.3 Výzkum zajišťující podporu výstavby a provozu nových ekonomicky efektivních a bezpečných bloků</t>
  </si>
  <si>
    <t>PO2-1.2.4 Výzkum a vývoj palivového cyklu</t>
  </si>
  <si>
    <t>PO2-1.2.5 Ukládání radioaktivního odpadu a použitého paliva</t>
  </si>
  <si>
    <t>PO2-1.2.6. Výzkum a vývoj v oblasti reaktorů IV. generace, zejména efektivních a bezpečných rychlých reaktorů</t>
  </si>
  <si>
    <t>PO2-1.3.1 Ekonomicky efektivní a ekologická fosilní energetika a teplárenství</t>
  </si>
  <si>
    <t>PO2-1.4.1 Kapacita, spolehlivost a bezpečnost páteřních přenosových sítí elektřiny</t>
  </si>
  <si>
    <t>PO2-1.4.2 Modifikace sítí pro „demand-side management“</t>
  </si>
  <si>
    <t>PO2-1.4.3 Akumulace elektrické energie včetně využití vodní energie</t>
  </si>
  <si>
    <t>PO2-1.4.4 Bezpečnost a odolnost distribučních sítí</t>
  </si>
  <si>
    <t>PO2-1.5.1 Odběr tepla z elektráren v základním zatížení</t>
  </si>
  <si>
    <t>PO2-1.5.2 Vysokoúčinná kogenerace (trigenerace) ve zdrojích SCZT v provozech s dílčím zatížením (systémové služby)</t>
  </si>
  <si>
    <t>PO2-1.5.3 Distribuovaná kombinovaná výroba elektřiny, tepla a chladu ze všech typů zdrojů</t>
  </si>
  <si>
    <t>PO2-1.5.4 Přenos a akumulace tepla</t>
  </si>
  <si>
    <t>PO2-1.5.5 Efektivní řízení úpravy vnitřního prostředí</t>
  </si>
  <si>
    <t>PO2-1.5.6 Alternativní zdroje – využití odpadů</t>
  </si>
  <si>
    <t>PO2-1.6.1 Zvyšovat podíl kapalných biopaliv jako náhrada fosilních zdrojů</t>
  </si>
  <si>
    <t>PO2-1.6.2 Zvyšovat podíl využití elektrické energie pro pohony jako náhrada fosilních zdrojů</t>
  </si>
  <si>
    <t>PO2-1.6.3 Výhledově zavádět využití vodíku jako zdroje energie pro pohon v dopravě</t>
  </si>
  <si>
    <t>PO2-1.7.1 Systémové analýzy pro podporu vyvážené státní energetické koncepce (SEK), dalších příbuzných strategických dokumentů státu a regionálních rozvojových koncepcí s ohledem na rámec EU</t>
  </si>
  <si>
    <t>PO2-1.7.2 Integrální koncepce rozvoje municipalit a regionů s ověřováním demonstračními projekty (vazba na SET Plan – Smart Cities a Smart Regions)</t>
  </si>
  <si>
    <t>PO2-2.1.1 Energetické bilance materiálů a paliv za plnou dobu cyklu</t>
  </si>
  <si>
    <t>PO2-2.1.2 Výzkum a vývoj nových energeticky úsporných průmyslových technologií</t>
  </si>
  <si>
    <t>PO2-2.1.3 Zvyšování užitné hodnoty a trvanlivosti staveb</t>
  </si>
  <si>
    <t>PO2-2.2.1 Zapojení VaV do mezinárodních aktivit v oblasti využití jaderné fúze</t>
  </si>
  <si>
    <t>PO2-2.2.2 Nové metody a metodiky v oblasti diagnostiky pro zvyšování spolehlivosti, bezpečnosti a životnosti energetických zařízení</t>
  </si>
  <si>
    <t>PO2-2.2.3 Biotechnologie, bioinženýrství a genetika</t>
  </si>
  <si>
    <t>PO2-3.1.1 Dlouhodobá perspektiva zajištění surovin pro ekonomiku ČR</t>
  </si>
  <si>
    <t>PO2-3.1.2 Pokročilé materiály pro konkurenceschopnost</t>
  </si>
  <si>
    <t>PO2-3.1.3 Inovace a udržitelnost klasických materiálů</t>
  </si>
  <si>
    <t>PO2-3.1.4 Využití nanomateriálů a nanotechnologií</t>
  </si>
  <si>
    <t>PO3-PROSTŘEDÍ PRO KVALITNÍ ŽIVOT</t>
  </si>
  <si>
    <t>PO3-1.1.1 Zvýšení dlouhodobé efektivity zvláštní územní ochrany přírody a krajiny směřující k podpoře metapopulací ubývajících ohrožených druhů a druhů s těžištěm výskytu v biotopech člověkem vytvořených nebo silně ovlivněných</t>
  </si>
  <si>
    <t>PO3-1.1.2 Vytvoření efektivních typů opatření k udržení přirozených společenstev a přirozených biotopů druhů</t>
  </si>
  <si>
    <t>PO3-1.1.3 Zhodnocení impaktu rostlinných a živočišných invazí a vývoj nástrojů k jejich omezení</t>
  </si>
  <si>
    <t>PO3-1.1.4 Hodnocení, mapování a kategorizace ekosystémových služeb včetně vytvoření nástrojů hodnocení jejich věcné správnosti a praktické využitelnosti</t>
  </si>
  <si>
    <t>PO3-1.2.1 Snížení znečištění vod z bodových a nebodových zdrojů a udržitelné užívání vodních zdrojů</t>
  </si>
  <si>
    <t>PO3-1.3.1 Zvyšování obsahu stabilní organické hmoty a podpora funkční diverzity půdních organismů při současném zachování produkčních vlastností půd</t>
  </si>
  <si>
    <t>PO3-1.3.3 Zvyšování retenční schopnosti půd mokřadů a zavádění retenčních pásů</t>
  </si>
  <si>
    <t>PO3-1.4.1 Omezení emisí znečišťujících látek z antropogenních zdrojů</t>
  </si>
  <si>
    <t>PO3-1.4.2 Mechanismy šíření a depozice znečišťujících látek</t>
  </si>
  <si>
    <t>PO3-1.5.1 Posílení udržitelnosti zásobování nerostnými surovinami</t>
  </si>
  <si>
    <t>PO3-2.1.1 Návrh adaptačních opatření v jednotlivých sektorech hospodářství ČR a návrh nástrojů pro snižování emisí GHG</t>
  </si>
  <si>
    <t>PO3-2.2.1 Optimalizovat toky reaktivních forem dusíku a fosforu (Nr a Pr)</t>
  </si>
  <si>
    <t>PO3-2.3.1 Životní prostředí a zdraví</t>
  </si>
  <si>
    <t>PO3-3.1.1 Vytvoření koncepčních nástrojů plánování krajiny</t>
  </si>
  <si>
    <t>PO3-3.2.1 Získání prakticky využitelných poznatků pro efektivní zemědělskou produkci v ekologicky a ekonomicky dlouhodobě udržitelných systémech hospodaření na půdě</t>
  </si>
  <si>
    <t>PO3-3.3.1 Návrh moderních metod a systémů budování a provozu inteligentních lidských sídel s minimálními dopady na životní prostředí</t>
  </si>
  <si>
    <t>PO3-4.1.1 Technologie a výrobky zvyšující celkovou účinnost využití primárních zdrojů</t>
  </si>
  <si>
    <t>PO3-4.2.1 Získat kvalitativně nové primární produkty využitím biotechnologických metod</t>
  </si>
  <si>
    <t>PO3-4.2.2 Připravit biotechnologické postupy pro komplexní bezodpadové využití biomasy</t>
  </si>
  <si>
    <t>PO3-4.3.1 Nové recyklační technologie, jejichž výstupem jsou látky srovnatelné kvalitou s výchozími surovinami</t>
  </si>
  <si>
    <t>PO3-4.3.2 Nové efektivní postupy energetického využití odpadů s minimalizací negativních dopadů na ŽP</t>
  </si>
  <si>
    <t>PO3-4.4.1 Zvýšení efektivnosti sanačních technologií a zavedení nových metod sanace</t>
  </si>
  <si>
    <t>PO3-4.5.1 Technologie pro minimalizaci rizik POPs, toxických kovů, hormonálních disruptorů, residuí léčiv a pesticidů a dalších polutantů na zdraví člověka a živých organismů</t>
  </si>
  <si>
    <t>PO3-4.5.2 Technologie pro náhradu rizikových látek, které podléhají legislativě REACH a náhrada nebezpečných látek méně škodlivými</t>
  </si>
  <si>
    <t>PO3-5.1.1 Vyvinout účinné postupy ke změně spotřebního chování ve směru minimalizace dopadů spotřeby na stabilní fungování přírodních zdrojů a ekosystémové služby</t>
  </si>
  <si>
    <t>PO3-5.2.1 Navrhnout inovativní nástroje ochrany životního prostředí s cílem minimalizovat náklady jejich fungování</t>
  </si>
  <si>
    <t>PO4-SOCIÁLNÍ A KULTURNÍ VÝZVY</t>
  </si>
  <si>
    <t>PO4-1.1.1 Realizace komplexní podpory aktivního stárnutí</t>
  </si>
  <si>
    <t>PO4-1.1.2 Zlepšení reprodukčního potenciálu populace zvýšením hodnoty rodiny ve společnosti a zefektivněním podpory porodnosti</t>
  </si>
  <si>
    <t>PO4-1.1.3 Predikce a vyhodnocení důsledků výrazných populačních výkyvů a prostorových nerovností</t>
  </si>
  <si>
    <t>PO4-1.2.1 Prevence vzniku deprivace, exkluze a segregace</t>
  </si>
  <si>
    <t>PO4-1.2.2 Zmírnění rozsahu a hloubky exkluze, marginalizace a stigmatizace</t>
  </si>
  <si>
    <t>PO4-1.3.1 Zlepšení rovnosti podmínek v přístupu ke vzdělání, na trh práce, k bydlení, zdravotnímu zabezpečení a službám</t>
  </si>
  <si>
    <t>PO4-1.4.1 Efektivnější využití potenciálu migrace</t>
  </si>
  <si>
    <t>PO4-1.4.2 Posílení teritoriální soudržnosti</t>
  </si>
  <si>
    <t>PO4-2.1.1 Legitimní politický systém</t>
  </si>
  <si>
    <t>PO4-2.1.2 Legitimní právní systém</t>
  </si>
  <si>
    <t>PO4-2.1.3 Legitimní sociálně-ekonomický systém</t>
  </si>
  <si>
    <t>PO4-2.2.1 Funkční a efektivní veřejné politiky a správa</t>
  </si>
  <si>
    <t>PO4-3.1.1 Proměna základních etických principů života ve společnosti</t>
  </si>
  <si>
    <t>PO4-3.1.2 Filosofická a sociologická reflexe vlivu médií na proměnu lidského života a formování společnosti</t>
  </si>
  <si>
    <t>PO4-3.2.1 Znalosti historie jako předpoklad uchovávání a pěstování národní, regionální a lokální identity, paměti a tradice v národním kontextu</t>
  </si>
  <si>
    <t>PO4-3.2.2 Zkoumání jazyka a literatury jako nástrojů pro uchovávání identity</t>
  </si>
  <si>
    <t>PO4-3.2.3 Tvořivá historická a teoretická reflexe umělecké tvorby</t>
  </si>
  <si>
    <t>PO4-3.3.1 Aktivní ochrana kulturního dědictví</t>
  </si>
  <si>
    <t>PO4-3.3.2 Recepce kulturního dědictví jako prostředku národního sebeuvědomění a státní reprezentace</t>
  </si>
  <si>
    <t>PO4-3.4.1 Reflexe role náboženství v současné české společnosti a v globálním kontextu</t>
  </si>
  <si>
    <t>PO4-4.1.1 Stanovit nové vzdělávací a výchovné cíle</t>
  </si>
  <si>
    <t>PO4-4.1.2 Ustavit plně funkční systém celoživotního vzdělávání</t>
  </si>
  <si>
    <t>PO4-4.2.1 Politika zaměstnanosti zvyšující kompetence pracovní síly a rozšiřující absorpční kapacitu trhu práce</t>
  </si>
  <si>
    <t>PO4-4.3.1 Efektivní fungování nadresortního systému ochrany a podpory zdraví populace</t>
  </si>
  <si>
    <t>PO4-5.1.1 Analýza účinků vědění v sociálním systému ČR</t>
  </si>
  <si>
    <t>PO4-5.2.1 Adaptace na nové technologie</t>
  </si>
  <si>
    <t>PO5-ZDRAVÁ POPULACE</t>
  </si>
  <si>
    <t>PO5-1.1.1 Etiologie a patofyziologie inzulínové rezistence</t>
  </si>
  <si>
    <t>PO5-1.1.2 Etiologie a patogeneze imunitně zprostředkovaných endokrinních chorob</t>
  </si>
  <si>
    <t>PO5-1.1.3 Patogeneze a léčba komplikací diabetu</t>
  </si>
  <si>
    <t>PO5-1.2.1 Objasnění etiologických faktorů a patofyziologických dějů ovlivňujících vznik a průběh kardiovaskulárních (KVO) a cerebrovaskulárních onemocnění (CVO)</t>
  </si>
  <si>
    <t>PO5-1.2.2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</si>
  <si>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PO5-1.3.1 Nádorová biologie ve vztahu k diagnostickým a terapeutickým cílům</t>
  </si>
  <si>
    <t>PO5-1.3.2 Analýza vztahů hostitel-nádor jako prostředek individualizace diagnostiky a léčby</t>
  </si>
  <si>
    <t>PO5-1.4.1 Psychická a neurologická onemocnění</t>
  </si>
  <si>
    <t>PO5-1.4.2 Diagnostika onemocnění nervové soustavy8</t>
  </si>
  <si>
    <t>PO5-1.4.3 Vyšší efektivita léčebných postupů u onemocnění nervové soustavy</t>
  </si>
  <si>
    <t>PO5-1.4.4 Zajištění kvality života u pacientů s onemocněním nervové soustavy</t>
  </si>
  <si>
    <t>PO5-1.5.1 Etiologie a patogeneze degenerativních a metabolických onemocnění pohybového aparátu</t>
  </si>
  <si>
    <t>PO5-1.5.2 Definování rizikových faktorů vzniku alergických onemocnění a identifikace nových cílů k cílené léčbě těchto chorob</t>
  </si>
  <si>
    <t>PO5-1.6.1 Etiologie a terapie významných infekčních onemocnění</t>
  </si>
  <si>
    <t>PO5-2.1.1 Prohloubení znalostí v oblasti -omických a vysokokapacitních metod</t>
  </si>
  <si>
    <t>PO5-2.1.2 Nové technologie IVD</t>
  </si>
  <si>
    <t>PO5-2.2.1 Nové nízkomolekulární sloučeniny</t>
  </si>
  <si>
    <t>PO5-2.2.2 Identifikace nových terapeutických cílů, nové metody a postupy pro biologické testování</t>
  </si>
  <si>
    <t>PO5-2.3.1 Nové vakcíny pro prevenci a léčbu nemocí a závislostí</t>
  </si>
  <si>
    <t>PO5-2.4.1 Vývoj nových nosičů pro řízené uvolňování a transport léčiv</t>
  </si>
  <si>
    <t>PO5-2.4.2 Systémy pro překonávání biologických bariér a chemorezistentních onemocnění</t>
  </si>
  <si>
    <t>PO5-2.5.1 Zdroje pro buněčnou a tkáňovou terapii</t>
  </si>
  <si>
    <t>PO5-2.5.2 Metody pro diferenciaci a genovou modifikaci buněk/tkání</t>
  </si>
  <si>
    <t>PO5-2.5.3 Biomateriály</t>
  </si>
  <si>
    <t>PO5-2.6.1 Elektrické a magnetické mapování a stimulace</t>
  </si>
  <si>
    <t>PO5-2.6.2 Endovaskulární postupy</t>
  </si>
  <si>
    <t>PO5-2.6.3 Navigační a robotické systémy, neurostimulátory. Zpřesnění a kontrola invazivních technik</t>
  </si>
  <si>
    <t>PO5-2.7.1 Chirurgické postupy a transplantace</t>
  </si>
  <si>
    <t>PO5-2.7.2 Neinvazivní léčba</t>
  </si>
  <si>
    <t>PO5-3.1.1 Zhodnocení vlivu preventivních opatření na vznik nejčastějších metabolických poruch</t>
  </si>
  <si>
    <t>PO5-3.2.1 Populační studie: data o onemocněních</t>
  </si>
  <si>
    <t>PO5-3.2.2 Populační intervence, zhodnocení vlivu preventivních opatření</t>
  </si>
  <si>
    <t>PO5-3.3.1 Skríning a prevence výskytu nádorů</t>
  </si>
  <si>
    <t>PO5-3.3.2 Identifikace rizikových faktorů a jedinců v populacích</t>
  </si>
  <si>
    <t>PO5-3.4.1 Populační studie: data o onemocněních</t>
  </si>
  <si>
    <t>PO5-3.4.2 Populační intervence, zhodnocení vlivu preventivních opatření</t>
  </si>
  <si>
    <t>PO5-3.5.1 Epidemiologie degenerativních a metabolických onemocnění pohybového aparátu</t>
  </si>
  <si>
    <t>PO5-3.6.1 Vazby</t>
  </si>
  <si>
    <t>PO5-3.6.2 Společenský dopad</t>
  </si>
  <si>
    <t>PO5-3.7.1 Epidemiologie infekčních nemocí</t>
  </si>
  <si>
    <t>PO5-3.7.2 Tuzemské a importované potraviny jako zdroj infekcí</t>
  </si>
  <si>
    <t>PO6-BEZPEČNÁ SPOLEČNOST</t>
  </si>
  <si>
    <t>PO6-1.1.1 Podpora opatření a úkolů ochrany obyvatelstva</t>
  </si>
  <si>
    <t>PO6-1.1.2 Zdokonalování služeb a prostředků ochrany</t>
  </si>
  <si>
    <t>PO6-1.1.3 Bezpečnost měst a obcí, informování, vzdělávání a motivace občanů</t>
  </si>
  <si>
    <t>PO6-1.2.1 Vytváření účinných metod analýzy druhů a rozšíření kriminality a implementace efektivních nástrojů jejího potlačování</t>
  </si>
  <si>
    <t>PO6-1.2.2 Minimalizace kybernetické kriminality a zneužívání informací</t>
  </si>
  <si>
    <t>PO6-2.1.1 Rozvoj alternativních a nouzových krizových procesů</t>
  </si>
  <si>
    <t>PO6-2.1.2 Zvyšování odolnosti KI</t>
  </si>
  <si>
    <t>PO6-2.1.3 Zajištění a rozvoj interoperability KI</t>
  </si>
  <si>
    <t>PO6-2.1.4 Účinná detekce a identifikace hrozeb</t>
  </si>
  <si>
    <t>PO6-2.1.5 Rozvoj ICT, telematiky a kybernetické ochrany KI</t>
  </si>
  <si>
    <t>PO6-2.2.1 Vzájemné závislosti systémů KI</t>
  </si>
  <si>
    <t>PO6-2.2.2 Informační podpora pro detekci možných nepříznivých ovlivnění</t>
  </si>
  <si>
    <t>PO6-3.1.1 Vyhodnocení efektivity strategických řídicích a hodnotících dokumentů v oblasti bezpečnosti</t>
  </si>
  <si>
    <t>PO6-3.1.2 Podpora adaptability bezpečnostního systému ČR na změny v bezpečnostním prostředí a vznikající nové bezpečnostní hrozby</t>
  </si>
  <si>
    <t>PO6-3.2.1 Analýza bezpečnostních hrozeb a tvorba scénářů vývoje bezpečnostní situace ve světě, Evropě a ČR</t>
  </si>
  <si>
    <t>PO6-3.2.2 Podpora specifických oblastí bezpečnosti</t>
  </si>
  <si>
    <t>PO6-3.3.1 Zlepšení systémů získávání a třídění bezpečnostních informací</t>
  </si>
  <si>
    <t>PO6-3.3.2 Analýza bezpečnostních informací</t>
  </si>
  <si>
    <t>PO6-3.3.3 Zdokonalování účinnosti bezpečnostního systému a krizového řízení</t>
  </si>
  <si>
    <t>PO6-3.3.4 Zdokonalení systémů pro podporu obnovy</t>
  </si>
  <si>
    <t>PO6-3.4.1 Legislativní postupy a opatření v případě ohrožení vnitřní bezpečnosti státu, mimořádných přírodních a antropogenních událostí a krizových situací</t>
  </si>
  <si>
    <t>PO6-4.1.1 Vývoj nových zbraňových a obranných systémů</t>
  </si>
  <si>
    <t>PO6-4.1.2 Příprava, mobilita a udržitelnost sil</t>
  </si>
  <si>
    <t>PO6-4.1.3 Podpora velení a řízení</t>
  </si>
  <si>
    <t>PO6-4.1.4 Rozvoj komunikačních a informačních systémů a kybernetická obrana</t>
  </si>
  <si>
    <t>P – patent</t>
  </si>
  <si>
    <t>G – technicky realizované výsledky – prototyp, funkční vzorek</t>
  </si>
  <si>
    <t>Z – poloprovoz, ověřená technologie</t>
  </si>
  <si>
    <t>R – software</t>
  </si>
  <si>
    <t>F – průmyslový a užitný vzor</t>
  </si>
  <si>
    <t>filtr CZ-NACE</t>
  </si>
  <si>
    <r>
      <rPr>
        <b/>
        <i/>
        <sz val="10"/>
        <color theme="1"/>
        <rFont val="Arial"/>
        <family val="2"/>
        <charset val="238"/>
      </rPr>
      <t>P</t>
    </r>
    <r>
      <rPr>
        <i/>
        <sz val="10"/>
        <color theme="1"/>
        <rFont val="Arial"/>
        <family val="2"/>
        <charset val="238"/>
      </rPr>
      <t xml:space="preserve"> – patent</t>
    </r>
    <r>
      <rPr>
        <b/>
        <i/>
        <sz val="10"/>
        <color theme="1"/>
        <rFont val="Arial"/>
        <family val="2"/>
        <charset val="238"/>
      </rPr>
      <t xml:space="preserve">
G</t>
    </r>
    <r>
      <rPr>
        <i/>
        <sz val="10"/>
        <color theme="1"/>
        <rFont val="Arial"/>
        <family val="2"/>
        <charset val="238"/>
      </rPr>
      <t xml:space="preserve"> – technicky realizované výsledky – prototyp, funkční vzorek</t>
    </r>
    <r>
      <rPr>
        <b/>
        <i/>
        <sz val="10"/>
        <color theme="1"/>
        <rFont val="Arial"/>
        <family val="2"/>
        <charset val="238"/>
      </rPr>
      <t xml:space="preserve">
Z</t>
    </r>
    <r>
      <rPr>
        <i/>
        <sz val="10"/>
        <color theme="1"/>
        <rFont val="Arial"/>
        <family val="2"/>
        <charset val="238"/>
      </rPr>
      <t xml:space="preserve"> – poloprovoz, ověřená technologie</t>
    </r>
    <r>
      <rPr>
        <b/>
        <i/>
        <sz val="10"/>
        <color theme="1"/>
        <rFont val="Arial"/>
        <family val="2"/>
        <charset val="238"/>
      </rPr>
      <t xml:space="preserve">
R </t>
    </r>
    <r>
      <rPr>
        <i/>
        <sz val="10"/>
        <color theme="1"/>
        <rFont val="Arial"/>
        <family val="2"/>
        <charset val="238"/>
      </rPr>
      <t>– software</t>
    </r>
    <r>
      <rPr>
        <b/>
        <i/>
        <sz val="10"/>
        <color theme="1"/>
        <rFont val="Arial"/>
        <family val="2"/>
        <charset val="238"/>
      </rPr>
      <t xml:space="preserve">
F</t>
    </r>
    <r>
      <rPr>
        <i/>
        <sz val="10"/>
        <color theme="1"/>
        <rFont val="Arial"/>
        <family val="2"/>
        <charset val="238"/>
      </rPr>
      <t xml:space="preserve"> – průmyslový a užitný vzor
</t>
    </r>
    <r>
      <rPr>
        <b/>
        <i/>
        <sz val="10"/>
        <color theme="1"/>
        <rFont val="Arial"/>
        <family val="2"/>
        <charset val="238"/>
      </rPr>
      <t>O</t>
    </r>
    <r>
      <rPr>
        <i/>
        <sz val="10"/>
        <color theme="1"/>
        <rFont val="Arial"/>
        <family val="2"/>
        <charset val="238"/>
      </rPr>
      <t xml:space="preserve"> – ostatní výsledky („ostatní výsledky“ jsou takové výsledky, které nesplňují definice ostatních druhů výsledků výzkumu, experimentálního vývoje a inovací),
například: zkušební série / materiál s ověřenými vlastnostmi / metodika s ověřenými vlastnostmi / uzavřená licenční smlouva / založená start-up společnost / založená spin-off společnost / další uzavřená smlouva související s transferem duševního vlastnictví v oblasti výzkumu / PZ/ZZ (průběžná/závěrečná zpráva) atd. 
</t>
    </r>
  </si>
  <si>
    <t>O – ostatní výsledky</t>
  </si>
  <si>
    <t>O - ostatní výsledky</t>
  </si>
  <si>
    <r>
      <t>V každém období se automaticky vyplní jeden výstup/výsledek s názvem: "Průběžná/závěrečná zpráva", nastavený druh na "</t>
    </r>
    <r>
      <rPr>
        <b/>
        <i/>
        <sz val="10"/>
        <color theme="1"/>
        <rFont val="Arial"/>
        <family val="2"/>
        <charset val="238"/>
      </rPr>
      <t>O</t>
    </r>
    <r>
      <rPr>
        <i/>
        <sz val="10"/>
        <color theme="1"/>
        <rFont val="Arial"/>
        <family val="2"/>
        <charset val="238"/>
      </rPr>
      <t xml:space="preserve"> – ostatní výsledky".</t>
    </r>
  </si>
  <si>
    <t>Roky řešení projektu</t>
  </si>
  <si>
    <t>Roky implementace výsledků</t>
  </si>
  <si>
    <t>Projekt 3. veřejné soutěže Programu GAMA, podprogram 1 proof-of-concept</t>
  </si>
  <si>
    <t>TG03010027</t>
  </si>
  <si>
    <t>Posílení aktivit proof of concept</t>
  </si>
  <si>
    <t>Jihočeská univerzita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</si>
</sst>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_K_č"/>
    <numFmt numFmtId="165" formatCode="0.0%"/>
  </numFmts>
  <fonts count="32" x14ac:knownFonts="1">
    <font>
      <sz val="11"/>
      <color theme="1"/>
      <name val="Calibri"/>
      <family val="2"/>
      <charset val="238"/>
      <scheme val="minor"/>
    </font>
    <font>
      <b/>
      <sz val="11"/>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0"/>
      <color theme="3" tint="-0.499984740745262"/>
      <name val="Arial"/>
      <family val="2"/>
      <charset val="238"/>
    </font>
    <font>
      <b/>
      <sz val="20"/>
      <color theme="0"/>
      <name val="Arial"/>
      <family val="2"/>
      <charset val="238"/>
    </font>
    <font>
      <sz val="15"/>
      <color theme="0"/>
      <name val="Arial"/>
      <family val="2"/>
      <charset val="238"/>
    </font>
    <font>
      <sz val="10"/>
      <name val="Arial"/>
      <family val="2"/>
      <charset val="238"/>
    </font>
    <font>
      <b/>
      <sz val="10"/>
      <name val="Arial"/>
      <family val="2"/>
      <charset val="238"/>
    </font>
    <font>
      <b/>
      <sz val="15"/>
      <color theme="3" tint="-0.499984740745262"/>
      <name val="Arial"/>
      <family val="2"/>
      <charset val="238"/>
    </font>
    <font>
      <i/>
      <sz val="10"/>
      <color theme="3" tint="-0.499984740745262"/>
      <name val="Arial"/>
      <family val="2"/>
      <charset val="238"/>
    </font>
    <font>
      <sz val="10"/>
      <color theme="0" tint="-0.34998626667073579"/>
      <name val="Arial"/>
      <family val="2"/>
      <charset val="238"/>
    </font>
    <font>
      <sz val="10"/>
      <color theme="0" tint="-0.499984740745262"/>
      <name val="Arial"/>
      <family val="2"/>
      <charset val="238"/>
    </font>
    <font>
      <b/>
      <sz val="10"/>
      <color theme="0" tint="-0.499984740745262"/>
      <name val="Arial"/>
      <family val="2"/>
      <charset val="238"/>
    </font>
    <font>
      <b/>
      <sz val="10"/>
      <color rgb="FFFF0000"/>
      <name val="Arial"/>
      <family val="2"/>
      <charset val="238"/>
    </font>
    <font>
      <i/>
      <sz val="10"/>
      <color theme="1"/>
      <name val="Arial"/>
      <family val="2"/>
      <charset val="238"/>
    </font>
    <font>
      <b/>
      <i/>
      <sz val="10"/>
      <color theme="1"/>
      <name val="Arial"/>
      <family val="2"/>
      <charset val="238"/>
    </font>
    <font>
      <i/>
      <sz val="10"/>
      <name val="Arial"/>
      <family val="2"/>
      <charset val="238"/>
    </font>
    <font>
      <u/>
      <sz val="11"/>
      <color theme="10"/>
      <name val="Calibri"/>
      <family val="2"/>
      <charset val="238"/>
      <scheme val="minor"/>
    </font>
    <font>
      <b/>
      <i/>
      <sz val="10"/>
      <color rgb="FFFF0000"/>
      <name val="Arial"/>
      <family val="2"/>
      <charset val="238"/>
    </font>
    <font>
      <i/>
      <sz val="9"/>
      <color theme="1"/>
      <name val="Arial"/>
      <family val="2"/>
      <charset val="238"/>
    </font>
    <font>
      <b/>
      <sz val="8"/>
      <color rgb="FFFF0000"/>
      <name val="Arial"/>
      <family val="2"/>
      <charset val="238"/>
    </font>
    <font>
      <sz val="10"/>
      <color rgb="FF000000"/>
      <name val="Arial"/>
      <family val="2"/>
      <charset val="238"/>
    </font>
    <font>
      <sz val="11"/>
      <color theme="1"/>
      <name val="Calibri"/>
      <family val="2"/>
      <charset val="238"/>
      <scheme val="minor"/>
    </font>
    <font>
      <sz val="11"/>
      <color rgb="FF000000"/>
      <name val="Arial"/>
      <family val="2"/>
      <charset val="238"/>
    </font>
    <font>
      <b/>
      <sz val="15"/>
      <name val="Arial"/>
      <family val="2"/>
      <charset val="238"/>
    </font>
    <font>
      <b/>
      <i/>
      <sz val="10"/>
      <name val="Arial"/>
      <family val="2"/>
      <charset val="238"/>
    </font>
    <font>
      <strike/>
      <sz val="11"/>
      <color theme="1"/>
      <name val="Arial"/>
      <family val="2"/>
      <charset val="238"/>
    </font>
    <font>
      <sz val="11"/>
      <color rgb="FF333333"/>
      <name val="Arial"/>
      <family val="2"/>
      <charset val="238"/>
    </font>
    <font>
      <b/>
      <sz val="8"/>
      <color rgb="FF00B050"/>
      <name val="Arial"/>
      <family val="2"/>
      <charset val="238"/>
    </font>
    <font>
      <sz val="11"/>
      <color rgb="FF000000"/>
      <name val="Cambria"/>
      <family val="1"/>
      <charset val="23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415C7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theme="4"/>
      </left>
      <right style="thin">
        <color theme="4"/>
      </right>
      <top/>
      <bottom/>
      <diagonal/>
    </border>
  </borders>
  <cellStyleXfs count="4">
    <xf numFmtId="0" fontId="0" fillId="0" borderId="0"/>
    <xf numFmtId="0" fontId="19" fillId="0" borderId="0" applyNumberFormat="0" applyFill="0" applyBorder="0" applyAlignment="0" applyProtection="0"/>
    <xf numFmtId="0" fontId="23" fillId="0" borderId="0"/>
    <xf numFmtId="9" fontId="24" fillId="0" borderId="0" applyFont="0" applyFill="0" applyBorder="0" applyAlignment="0" applyProtection="0"/>
  </cellStyleXfs>
  <cellXfs count="253">
    <xf numFmtId="0" fontId="0" fillId="0" borderId="0" xfId="0"/>
    <xf numFmtId="0" fontId="1" fillId="0" borderId="0" xfId="0" applyFont="1" applyAlignment="1"/>
    <xf numFmtId="0" fontId="2" fillId="0" borderId="0" xfId="0" applyFont="1" applyAlignment="1"/>
    <xf numFmtId="0" fontId="2" fillId="0" borderId="1" xfId="0" applyFont="1" applyBorder="1" applyAlignment="1"/>
    <xf numFmtId="0" fontId="2" fillId="0" borderId="3" xfId="0" applyFont="1" applyBorder="1" applyAlignment="1"/>
    <xf numFmtId="0" fontId="2" fillId="0" borderId="4" xfId="0" applyFont="1" applyBorder="1" applyAlignment="1"/>
    <xf numFmtId="0" fontId="2" fillId="0" borderId="2" xfId="0" applyFont="1" applyBorder="1" applyAlignment="1"/>
    <xf numFmtId="0" fontId="2" fillId="0" borderId="0" xfId="0" applyFont="1" applyBorder="1" applyAlignment="1"/>
    <xf numFmtId="0" fontId="3" fillId="2" borderId="6" xfId="0" applyFont="1" applyFill="1" applyBorder="1" applyAlignment="1" applyProtection="1">
      <alignment vertical="top" wrapText="1"/>
      <protection locked="0"/>
    </xf>
    <xf numFmtId="0" fontId="5" fillId="4" borderId="0" xfId="0" applyFont="1" applyFill="1" applyBorder="1" applyAlignment="1" applyProtection="1">
      <alignment horizontal="left" vertical="top" wrapText="1"/>
    </xf>
    <xf numFmtId="0" fontId="5" fillId="4" borderId="0" xfId="0" applyFont="1" applyFill="1" applyBorder="1" applyAlignment="1" applyProtection="1">
      <alignment horizontal="right" vertical="top" wrapText="1"/>
    </xf>
    <xf numFmtId="0" fontId="11" fillId="4" borderId="0" xfId="0" applyFont="1" applyFill="1" applyBorder="1" applyAlignment="1" applyProtection="1">
      <alignment horizontal="left" vertical="top" wrapText="1"/>
    </xf>
    <xf numFmtId="0" fontId="5" fillId="4" borderId="0" xfId="0" applyFont="1" applyFill="1" applyBorder="1" applyAlignment="1" applyProtection="1">
      <alignment horizontal="left" vertical="top"/>
    </xf>
    <xf numFmtId="0" fontId="5" fillId="4" borderId="0" xfId="0" applyFont="1" applyFill="1" applyBorder="1" applyAlignment="1" applyProtection="1">
      <alignment horizontal="center" vertical="top" wrapText="1"/>
    </xf>
    <xf numFmtId="0" fontId="9" fillId="4" borderId="0" xfId="0" applyFont="1" applyFill="1" applyBorder="1" applyAlignment="1" applyProtection="1">
      <alignment horizontal="right" vertical="top" wrapText="1"/>
    </xf>
    <xf numFmtId="0" fontId="3" fillId="2" borderId="0" xfId="0" applyFont="1" applyFill="1" applyAlignment="1" applyProtection="1">
      <alignment vertical="top" wrapText="1"/>
    </xf>
    <xf numFmtId="0" fontId="3" fillId="2" borderId="0" xfId="0" applyFont="1" applyFill="1" applyAlignment="1" applyProtection="1">
      <alignment horizontal="right" vertical="top" wrapText="1"/>
    </xf>
    <xf numFmtId="0" fontId="3" fillId="2" borderId="0" xfId="0" applyFont="1" applyFill="1" applyProtection="1"/>
    <xf numFmtId="0" fontId="3" fillId="4" borderId="10" xfId="0" applyFont="1" applyFill="1" applyBorder="1" applyAlignment="1" applyProtection="1">
      <alignment vertical="top" wrapText="1"/>
    </xf>
    <xf numFmtId="0" fontId="4" fillId="4" borderId="11" xfId="0" applyFont="1" applyFill="1" applyBorder="1" applyAlignment="1" applyProtection="1">
      <alignment horizontal="center" vertical="top" wrapText="1"/>
    </xf>
    <xf numFmtId="0" fontId="3" fillId="4" borderId="12" xfId="0" applyFont="1" applyFill="1" applyBorder="1" applyAlignment="1" applyProtection="1">
      <alignment vertical="top" wrapText="1"/>
    </xf>
    <xf numFmtId="0" fontId="3" fillId="4" borderId="13" xfId="0" applyFont="1" applyFill="1" applyBorder="1" applyAlignment="1" applyProtection="1">
      <alignment vertical="top" wrapText="1"/>
    </xf>
    <xf numFmtId="0" fontId="3" fillId="4" borderId="0" xfId="0" applyFont="1" applyFill="1" applyBorder="1" applyAlignment="1" applyProtection="1">
      <alignment horizontal="right" vertical="top" wrapText="1"/>
    </xf>
    <xf numFmtId="0" fontId="3" fillId="4" borderId="0" xfId="0" applyFont="1" applyFill="1" applyBorder="1" applyAlignment="1" applyProtection="1">
      <alignment vertical="top" wrapText="1"/>
    </xf>
    <xf numFmtId="0" fontId="3" fillId="4" borderId="9" xfId="0" applyFont="1" applyFill="1" applyBorder="1" applyAlignment="1" applyProtection="1">
      <alignment vertical="top" wrapText="1"/>
    </xf>
    <xf numFmtId="0" fontId="4" fillId="4" borderId="0" xfId="0" applyFont="1" applyFill="1" applyBorder="1" applyAlignment="1" applyProtection="1">
      <alignment horizontal="center" vertical="top" wrapText="1"/>
    </xf>
    <xf numFmtId="0" fontId="3" fillId="4" borderId="13" xfId="0" applyFont="1" applyFill="1" applyBorder="1" applyProtection="1"/>
    <xf numFmtId="0" fontId="3" fillId="4" borderId="9" xfId="0" applyFont="1" applyFill="1" applyBorder="1" applyProtection="1"/>
    <xf numFmtId="0" fontId="8" fillId="4" borderId="0" xfId="0" applyFont="1" applyFill="1" applyBorder="1" applyAlignment="1" applyProtection="1">
      <alignment horizontal="right" vertical="top" wrapText="1"/>
    </xf>
    <xf numFmtId="0" fontId="3" fillId="4" borderId="14" xfId="0" applyFont="1" applyFill="1" applyBorder="1" applyProtection="1"/>
    <xf numFmtId="0" fontId="3" fillId="4" borderId="15" xfId="0" applyFont="1" applyFill="1" applyBorder="1" applyAlignment="1" applyProtection="1">
      <alignment vertical="top" wrapText="1"/>
    </xf>
    <xf numFmtId="0" fontId="3" fillId="4" borderId="16" xfId="0" applyFont="1" applyFill="1" applyBorder="1" applyProtection="1"/>
    <xf numFmtId="0" fontId="3" fillId="2" borderId="0" xfId="0" applyFont="1" applyFill="1" applyBorder="1" applyProtection="1"/>
    <xf numFmtId="0" fontId="3" fillId="2" borderId="0" xfId="0" applyFont="1" applyFill="1" applyBorder="1" applyAlignment="1" applyProtection="1">
      <alignment vertical="top" wrapText="1"/>
    </xf>
    <xf numFmtId="0" fontId="3" fillId="4" borderId="0" xfId="0" applyFont="1" applyFill="1" applyBorder="1" applyProtection="1"/>
    <xf numFmtId="0" fontId="4" fillId="4" borderId="0" xfId="0" applyFont="1" applyFill="1" applyBorder="1" applyAlignment="1" applyProtection="1">
      <alignment horizontal="right" vertical="top" wrapText="1"/>
    </xf>
    <xf numFmtId="0" fontId="3" fillId="4" borderId="14" xfId="0" applyFont="1" applyFill="1" applyBorder="1" applyAlignment="1" applyProtection="1">
      <alignment vertical="top" wrapText="1"/>
    </xf>
    <xf numFmtId="0" fontId="3" fillId="4" borderId="16" xfId="0" applyFont="1" applyFill="1" applyBorder="1" applyAlignment="1" applyProtection="1">
      <alignment vertical="top" wrapText="1"/>
    </xf>
    <xf numFmtId="0" fontId="3" fillId="2" borderId="0" xfId="0" applyFont="1" applyFill="1" applyBorder="1" applyAlignment="1" applyProtection="1">
      <alignment wrapText="1"/>
    </xf>
    <xf numFmtId="0" fontId="15" fillId="4" borderId="0" xfId="0" applyFont="1" applyFill="1" applyBorder="1" applyAlignment="1" applyProtection="1">
      <alignment vertical="top"/>
    </xf>
    <xf numFmtId="0" fontId="15" fillId="2" borderId="0" xfId="0" applyFont="1" applyFill="1" applyAlignment="1" applyProtection="1">
      <alignment vertical="top" wrapText="1"/>
    </xf>
    <xf numFmtId="0" fontId="8" fillId="2" borderId="0" xfId="0" applyFont="1" applyFill="1" applyAlignment="1" applyProtection="1">
      <alignment horizontal="center" vertical="top" wrapText="1"/>
    </xf>
    <xf numFmtId="0" fontId="8" fillId="4" borderId="0" xfId="0" applyFont="1" applyFill="1" applyBorder="1" applyAlignment="1" applyProtection="1">
      <alignment horizontal="center" vertical="top" wrapText="1"/>
    </xf>
    <xf numFmtId="0" fontId="3" fillId="2" borderId="0" xfId="0" applyFont="1" applyFill="1" applyAlignment="1" applyProtection="1"/>
    <xf numFmtId="0" fontId="3" fillId="4" borderId="13" xfId="0" applyFont="1" applyFill="1" applyBorder="1" applyAlignment="1" applyProtection="1"/>
    <xf numFmtId="0" fontId="3" fillId="4" borderId="0" xfId="0" applyFont="1" applyFill="1" applyAlignment="1" applyProtection="1"/>
    <xf numFmtId="0" fontId="8" fillId="2" borderId="6"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wrapText="1"/>
    </xf>
    <xf numFmtId="0" fontId="8" fillId="2" borderId="6" xfId="0" applyFont="1" applyFill="1" applyBorder="1" applyAlignment="1" applyProtection="1">
      <alignment horizontal="left" vertical="top" wrapText="1"/>
    </xf>
    <xf numFmtId="0" fontId="3" fillId="4" borderId="9" xfId="0" applyFont="1" applyFill="1" applyBorder="1" applyAlignment="1" applyProtection="1"/>
    <xf numFmtId="0" fontId="8" fillId="2" borderId="0" xfId="0" applyFont="1" applyFill="1" applyBorder="1" applyAlignment="1" applyProtection="1">
      <alignment horizontal="left" vertical="top" wrapText="1"/>
    </xf>
    <xf numFmtId="0" fontId="11" fillId="4" borderId="0" xfId="0" applyFont="1" applyFill="1" applyBorder="1" applyAlignment="1" applyProtection="1">
      <alignment horizontal="left"/>
    </xf>
    <xf numFmtId="0" fontId="4" fillId="2" borderId="0" xfId="0" applyFont="1" applyFill="1" applyAlignment="1" applyProtection="1"/>
    <xf numFmtId="0" fontId="4" fillId="4" borderId="13" xfId="0" applyFont="1" applyFill="1" applyBorder="1" applyAlignment="1" applyProtection="1"/>
    <xf numFmtId="0" fontId="4" fillId="4" borderId="9" xfId="0" applyFont="1" applyFill="1" applyBorder="1" applyAlignment="1" applyProtection="1"/>
    <xf numFmtId="0" fontId="15" fillId="4" borderId="0" xfId="0" applyFont="1" applyFill="1" applyAlignment="1" applyProtection="1">
      <alignment vertical="top"/>
    </xf>
    <xf numFmtId="0" fontId="4" fillId="4" borderId="0" xfId="0" applyFont="1" applyFill="1" applyAlignment="1" applyProtection="1"/>
    <xf numFmtId="0" fontId="8" fillId="2" borderId="0" xfId="0" applyFont="1" applyFill="1" applyAlignment="1" applyProtection="1">
      <alignment horizontal="left" vertical="top" wrapText="1"/>
    </xf>
    <xf numFmtId="0" fontId="3" fillId="2" borderId="0" xfId="0" applyFont="1" applyFill="1" applyAlignment="1" applyProtection="1">
      <alignment horizontal="left" wrapText="1"/>
    </xf>
    <xf numFmtId="0" fontId="9" fillId="4" borderId="0" xfId="0" applyFont="1" applyFill="1" applyBorder="1" applyAlignment="1" applyProtection="1">
      <alignment horizontal="left"/>
    </xf>
    <xf numFmtId="0" fontId="3" fillId="4" borderId="0" xfId="0" applyFont="1" applyFill="1" applyBorder="1" applyAlignment="1" applyProtection="1">
      <alignment wrapText="1"/>
    </xf>
    <xf numFmtId="0" fontId="8" fillId="4" borderId="0" xfId="0" applyFont="1" applyFill="1" applyBorder="1" applyAlignment="1" applyProtection="1">
      <alignment horizontal="center" wrapText="1"/>
    </xf>
    <xf numFmtId="0" fontId="5" fillId="4" borderId="0" xfId="0" applyFont="1" applyFill="1" applyBorder="1" applyAlignment="1" applyProtection="1">
      <alignment horizontal="right"/>
    </xf>
    <xf numFmtId="0" fontId="9" fillId="4" borderId="11" xfId="0" applyFont="1" applyFill="1" applyBorder="1" applyAlignment="1" applyProtection="1">
      <alignment horizontal="left" vertical="top" wrapText="1"/>
    </xf>
    <xf numFmtId="0" fontId="9" fillId="4"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top" wrapText="1"/>
    </xf>
    <xf numFmtId="0" fontId="8" fillId="4" borderId="15" xfId="0" applyFont="1" applyFill="1" applyBorder="1" applyAlignment="1" applyProtection="1">
      <alignment horizontal="left" vertical="top" wrapText="1"/>
    </xf>
    <xf numFmtId="0" fontId="8" fillId="4" borderId="11" xfId="0" applyFont="1" applyFill="1" applyBorder="1" applyAlignment="1" applyProtection="1">
      <alignment horizontal="left" vertical="top" wrapText="1"/>
    </xf>
    <xf numFmtId="0" fontId="8" fillId="2" borderId="0" xfId="0" applyFont="1" applyFill="1" applyBorder="1" applyAlignment="1" applyProtection="1">
      <alignment horizontal="left" wrapText="1"/>
    </xf>
    <xf numFmtId="0" fontId="3" fillId="4" borderId="10" xfId="0" applyFont="1" applyFill="1" applyBorder="1" applyAlignment="1" applyProtection="1"/>
    <xf numFmtId="0" fontId="11" fillId="4" borderId="11" xfId="0" applyFont="1" applyFill="1" applyBorder="1" applyAlignment="1" applyProtection="1">
      <alignment horizontal="right"/>
    </xf>
    <xf numFmtId="0" fontId="5" fillId="4" borderId="11" xfId="0" applyFont="1" applyFill="1" applyBorder="1" applyAlignment="1" applyProtection="1">
      <alignment horizontal="left" vertical="top" wrapText="1"/>
    </xf>
    <xf numFmtId="0" fontId="3" fillId="4" borderId="12" xfId="0" applyFont="1" applyFill="1" applyBorder="1" applyAlignment="1" applyProtection="1"/>
    <xf numFmtId="0" fontId="4" fillId="4" borderId="0" xfId="0" applyFont="1" applyFill="1" applyBorder="1" applyAlignment="1" applyProtection="1"/>
    <xf numFmtId="0" fontId="3" fillId="4" borderId="0" xfId="0" applyFont="1" applyFill="1" applyBorder="1" applyAlignment="1" applyProtection="1">
      <alignment horizontal="right" vertical="top"/>
    </xf>
    <xf numFmtId="0" fontId="4" fillId="4" borderId="0" xfId="0" applyFont="1" applyFill="1" applyBorder="1" applyAlignment="1" applyProtection="1">
      <alignment horizontal="right"/>
    </xf>
    <xf numFmtId="0" fontId="4" fillId="4" borderId="0" xfId="0" applyFont="1" applyFill="1" applyBorder="1" applyAlignment="1" applyProtection="1">
      <alignment horizontal="left"/>
    </xf>
    <xf numFmtId="0" fontId="3" fillId="4" borderId="13" xfId="0" applyFont="1" applyFill="1" applyBorder="1" applyAlignment="1" applyProtection="1">
      <alignment horizontal="left" wrapText="1"/>
    </xf>
    <xf numFmtId="0" fontId="3" fillId="4" borderId="0" xfId="0" applyFont="1" applyFill="1" applyBorder="1" applyAlignment="1" applyProtection="1">
      <alignment horizontal="left" wrapText="1"/>
    </xf>
    <xf numFmtId="0" fontId="3" fillId="4" borderId="9" xfId="0" applyFont="1" applyFill="1" applyBorder="1" applyAlignment="1" applyProtection="1">
      <alignment horizontal="left" wrapText="1"/>
    </xf>
    <xf numFmtId="0" fontId="4" fillId="4" borderId="0" xfId="0" applyFont="1" applyFill="1" applyBorder="1" applyAlignment="1" applyProtection="1">
      <alignment vertical="top"/>
    </xf>
    <xf numFmtId="0" fontId="4" fillId="4" borderId="13" xfId="0" applyFont="1" applyFill="1" applyBorder="1" applyAlignment="1" applyProtection="1">
      <alignment vertical="top"/>
    </xf>
    <xf numFmtId="0" fontId="4" fillId="4" borderId="9" xfId="0" applyFont="1" applyFill="1" applyBorder="1" applyAlignment="1" applyProtection="1">
      <alignment vertical="top"/>
    </xf>
    <xf numFmtId="0" fontId="4" fillId="2" borderId="0" xfId="0" applyFont="1" applyFill="1" applyAlignment="1" applyProtection="1">
      <alignment vertical="top"/>
    </xf>
    <xf numFmtId="0" fontId="16" fillId="4" borderId="0" xfId="0" applyFont="1" applyFill="1" applyBorder="1" applyAlignment="1" applyProtection="1">
      <alignment vertical="top"/>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12" fillId="2" borderId="6" xfId="0" applyFont="1" applyFill="1" applyBorder="1" applyAlignment="1" applyProtection="1">
      <alignment horizontal="left" vertical="top" wrapText="1"/>
    </xf>
    <xf numFmtId="0" fontId="12" fillId="2" borderId="6" xfId="0" applyFont="1" applyFill="1" applyBorder="1" applyAlignment="1" applyProtection="1">
      <alignment horizontal="left" vertical="top"/>
    </xf>
    <xf numFmtId="0" fontId="3" fillId="4" borderId="11" xfId="0" applyFont="1" applyFill="1" applyBorder="1" applyAlignment="1" applyProtection="1">
      <alignment vertical="top" wrapText="1"/>
    </xf>
    <xf numFmtId="0" fontId="19" fillId="4" borderId="0" xfId="1" applyFill="1" applyBorder="1" applyAlignment="1" applyProtection="1">
      <alignment horizontal="left" vertical="top" wrapText="1"/>
    </xf>
    <xf numFmtId="0" fontId="15" fillId="4" borderId="0" xfId="0" applyFont="1" applyFill="1" applyBorder="1" applyAlignment="1" applyProtection="1">
      <alignment horizontal="right"/>
    </xf>
    <xf numFmtId="0" fontId="15" fillId="4" borderId="13" xfId="0" applyFont="1" applyFill="1" applyBorder="1" applyAlignment="1" applyProtection="1">
      <alignment vertical="top" wrapText="1"/>
    </xf>
    <xf numFmtId="0" fontId="15" fillId="4" borderId="0" xfId="0" applyFont="1" applyFill="1" applyBorder="1" applyAlignment="1" applyProtection="1">
      <alignment vertical="top" wrapText="1"/>
    </xf>
    <xf numFmtId="0" fontId="20" fillId="4" borderId="0" xfId="0" applyFont="1" applyFill="1" applyBorder="1" applyAlignment="1" applyProtection="1">
      <alignment vertical="top" wrapText="1"/>
    </xf>
    <xf numFmtId="0" fontId="15" fillId="4" borderId="9" xfId="0" applyFont="1" applyFill="1" applyBorder="1" applyAlignment="1" applyProtection="1">
      <alignment vertical="top" wrapText="1"/>
    </xf>
    <xf numFmtId="0" fontId="18" fillId="4" borderId="0" xfId="0" applyFont="1" applyFill="1" applyBorder="1" applyAlignment="1" applyProtection="1">
      <alignment vertical="top"/>
    </xf>
    <xf numFmtId="0" fontId="1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center" vertical="top" wrapText="1"/>
    </xf>
    <xf numFmtId="0" fontId="4" fillId="4" borderId="0" xfId="0" applyFont="1" applyFill="1" applyBorder="1" applyAlignment="1" applyProtection="1">
      <alignment horizontal="right" wrapText="1"/>
    </xf>
    <xf numFmtId="0" fontId="4" fillId="4" borderId="13" xfId="0" applyFont="1" applyFill="1" applyBorder="1" applyAlignment="1" applyProtection="1">
      <alignment horizontal="left"/>
    </xf>
    <xf numFmtId="0" fontId="4" fillId="4" borderId="13" xfId="0" applyFont="1" applyFill="1" applyBorder="1" applyAlignment="1" applyProtection="1">
      <alignment horizontal="right" vertical="top" wrapText="1"/>
    </xf>
    <xf numFmtId="0" fontId="4" fillId="4" borderId="9" xfId="0" applyFont="1" applyFill="1" applyBorder="1" applyAlignment="1" applyProtection="1">
      <alignment horizontal="left"/>
    </xf>
    <xf numFmtId="0" fontId="8" fillId="2" borderId="0" xfId="0" applyFont="1" applyFill="1" applyAlignment="1" applyProtection="1">
      <alignment horizontal="right" vertical="top" wrapText="1"/>
    </xf>
    <xf numFmtId="164" fontId="8" fillId="2" borderId="6" xfId="0" applyNumberFormat="1" applyFont="1" applyFill="1" applyBorder="1" applyAlignment="1" applyProtection="1">
      <alignment horizontal="right" vertical="top" wrapText="1"/>
      <protection locked="0"/>
    </xf>
    <xf numFmtId="0" fontId="8" fillId="4" borderId="15" xfId="0" applyFont="1" applyFill="1" applyBorder="1" applyAlignment="1" applyProtection="1">
      <alignment horizontal="right" vertical="top" wrapText="1"/>
    </xf>
    <xf numFmtId="0" fontId="4" fillId="4" borderId="15" xfId="0" applyFont="1" applyFill="1" applyBorder="1" applyAlignment="1" applyProtection="1">
      <alignment horizontal="center" vertical="top" wrapText="1"/>
    </xf>
    <xf numFmtId="0" fontId="5" fillId="4" borderId="9" xfId="0" applyFont="1" applyFill="1" applyBorder="1" applyAlignment="1" applyProtection="1">
      <alignment horizontal="left" vertical="top" wrapText="1"/>
    </xf>
    <xf numFmtId="0" fontId="4" fillId="2" borderId="0" xfId="0" applyFont="1" applyFill="1" applyBorder="1" applyAlignment="1" applyProtection="1">
      <alignment horizontal="center" vertical="top" wrapText="1"/>
    </xf>
    <xf numFmtId="0" fontId="8" fillId="2" borderId="0" xfId="0" applyFont="1" applyFill="1" applyBorder="1" applyAlignment="1" applyProtection="1">
      <alignment horizontal="right" vertical="top" wrapText="1"/>
    </xf>
    <xf numFmtId="0" fontId="22" fillId="2" borderId="6" xfId="0" applyFont="1" applyFill="1" applyBorder="1" applyAlignment="1" applyProtection="1">
      <alignment horizontal="center" vertical="top" wrapText="1"/>
    </xf>
    <xf numFmtId="0" fontId="3" fillId="2" borderId="10" xfId="0" applyFont="1" applyFill="1" applyBorder="1" applyAlignment="1" applyProtection="1">
      <alignment vertical="top" wrapText="1"/>
    </xf>
    <xf numFmtId="0" fontId="3" fillId="2" borderId="11" xfId="0" applyFont="1" applyFill="1" applyBorder="1" applyAlignment="1" applyProtection="1">
      <alignment vertical="top" wrapText="1"/>
    </xf>
    <xf numFmtId="0" fontId="8" fillId="2" borderId="11" xfId="0" applyFont="1" applyFill="1" applyBorder="1" applyAlignment="1" applyProtection="1">
      <alignment horizontal="left" vertical="top" wrapText="1"/>
    </xf>
    <xf numFmtId="0" fontId="3" fillId="2" borderId="12" xfId="0" applyFont="1" applyFill="1" applyBorder="1" applyAlignment="1" applyProtection="1">
      <alignment vertical="top" wrapText="1"/>
    </xf>
    <xf numFmtId="0" fontId="3" fillId="2" borderId="13" xfId="0" applyFont="1" applyFill="1" applyBorder="1" applyAlignment="1" applyProtection="1">
      <alignment vertical="top" wrapText="1"/>
    </xf>
    <xf numFmtId="0" fontId="3" fillId="2" borderId="9" xfId="0" applyFont="1" applyFill="1" applyBorder="1" applyAlignment="1" applyProtection="1">
      <alignment vertical="top" wrapText="1"/>
    </xf>
    <xf numFmtId="0" fontId="3" fillId="2" borderId="13" xfId="0" applyFont="1" applyFill="1" applyBorder="1" applyProtection="1"/>
    <xf numFmtId="0" fontId="3" fillId="2" borderId="9" xfId="0" applyFont="1" applyFill="1" applyBorder="1" applyProtection="1"/>
    <xf numFmtId="0" fontId="15" fillId="2" borderId="9" xfId="0" applyFont="1" applyFill="1" applyBorder="1" applyAlignment="1" applyProtection="1">
      <alignment vertical="top"/>
    </xf>
    <xf numFmtId="0" fontId="3" fillId="2" borderId="14" xfId="0" applyFont="1" applyFill="1" applyBorder="1" applyAlignment="1" applyProtection="1">
      <alignment vertical="top" wrapText="1"/>
    </xf>
    <xf numFmtId="0" fontId="3" fillId="2" borderId="15" xfId="0" applyFont="1" applyFill="1" applyBorder="1" applyAlignment="1" applyProtection="1">
      <alignment vertical="top" wrapText="1"/>
    </xf>
    <xf numFmtId="0" fontId="3" fillId="2" borderId="16" xfId="0" applyFont="1" applyFill="1" applyBorder="1" applyAlignment="1" applyProtection="1">
      <alignment vertical="top" wrapText="1"/>
    </xf>
    <xf numFmtId="0" fontId="9" fillId="4" borderId="15"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8" xfId="0" applyFont="1" applyFill="1" applyBorder="1" applyAlignment="1" applyProtection="1">
      <alignment vertical="top" wrapText="1"/>
    </xf>
    <xf numFmtId="0" fontId="13" fillId="2" borderId="5" xfId="0" applyFont="1" applyFill="1" applyBorder="1" applyAlignment="1" applyProtection="1">
      <alignment horizontal="left" vertical="top"/>
    </xf>
    <xf numFmtId="0" fontId="2" fillId="0" borderId="0" xfId="0" applyFont="1" applyAlignment="1">
      <alignment horizontal="left"/>
    </xf>
    <xf numFmtId="0" fontId="1" fillId="0" borderId="0" xfId="0" applyFont="1" applyAlignment="1">
      <alignment horizontal="left"/>
    </xf>
    <xf numFmtId="0" fontId="2" fillId="0" borderId="3" xfId="0" applyFont="1" applyBorder="1"/>
    <xf numFmtId="0" fontId="2" fillId="2" borderId="0" xfId="0" applyFont="1" applyFill="1" applyAlignment="1"/>
    <xf numFmtId="0" fontId="2" fillId="0" borderId="3" xfId="0" applyFont="1" applyBorder="1" applyAlignment="1">
      <alignment vertical="center"/>
    </xf>
    <xf numFmtId="0" fontId="25" fillId="0" borderId="2" xfId="0" applyFont="1" applyBorder="1" applyAlignment="1">
      <alignment vertical="center"/>
    </xf>
    <xf numFmtId="0" fontId="3" fillId="2" borderId="11" xfId="0" applyFont="1" applyFill="1" applyBorder="1" applyAlignment="1" applyProtection="1">
      <alignment horizontal="center" vertical="top" wrapText="1"/>
    </xf>
    <xf numFmtId="0" fontId="8" fillId="2" borderId="11" xfId="0" applyFont="1" applyFill="1" applyBorder="1" applyAlignment="1" applyProtection="1">
      <alignment horizontal="right" vertical="top" wrapText="1"/>
    </xf>
    <xf numFmtId="0" fontId="3" fillId="2" borderId="0" xfId="0" applyFont="1" applyFill="1" applyBorder="1" applyAlignment="1" applyProtection="1">
      <alignment horizontal="center" vertical="top" wrapText="1"/>
    </xf>
    <xf numFmtId="0" fontId="3" fillId="2" borderId="13" xfId="0" applyFont="1" applyFill="1" applyBorder="1" applyAlignment="1" applyProtection="1"/>
    <xf numFmtId="0" fontId="3" fillId="2" borderId="9" xfId="0" applyFont="1" applyFill="1" applyBorder="1" applyAlignment="1" applyProtection="1"/>
    <xf numFmtId="0" fontId="4" fillId="2" borderId="15" xfId="0" applyFont="1" applyFill="1" applyBorder="1" applyAlignment="1" applyProtection="1">
      <alignment horizontal="center" vertical="top" wrapText="1"/>
    </xf>
    <xf numFmtId="0" fontId="8" fillId="2" borderId="15" xfId="0" applyFont="1" applyFill="1" applyBorder="1" applyAlignment="1" applyProtection="1">
      <alignment horizontal="right" vertical="top" wrapText="1"/>
    </xf>
    <xf numFmtId="0" fontId="3" fillId="2" borderId="0" xfId="0" applyFont="1" applyFill="1" applyAlignment="1" applyProtection="1">
      <alignment vertical="top" wrapText="1"/>
      <protection locked="0"/>
    </xf>
    <xf numFmtId="0" fontId="3" fillId="2" borderId="0" xfId="0" applyFont="1" applyFill="1" applyAlignment="1" applyProtection="1">
      <alignment horizontal="right" vertical="top" wrapText="1"/>
      <protection locked="0"/>
    </xf>
    <xf numFmtId="0" fontId="8" fillId="2" borderId="0" xfId="0" applyFont="1" applyFill="1" applyAlignment="1" applyProtection="1">
      <alignment horizontal="center" vertical="top" wrapText="1"/>
      <protection locked="0"/>
    </xf>
    <xf numFmtId="0" fontId="17" fillId="2" borderId="0" xfId="0" applyFont="1" applyFill="1" applyAlignment="1" applyProtection="1">
      <alignment horizontal="right" vertical="top"/>
      <protection locked="0"/>
    </xf>
    <xf numFmtId="0" fontId="16" fillId="2" borderId="0" xfId="0" applyFont="1" applyFill="1" applyAlignment="1" applyProtection="1">
      <alignment vertical="top"/>
      <protection locked="0"/>
    </xf>
    <xf numFmtId="0" fontId="16" fillId="2" borderId="0" xfId="0" applyFont="1" applyFill="1" applyAlignment="1" applyProtection="1">
      <alignment horizontal="right" vertical="top"/>
      <protection locked="0"/>
    </xf>
    <xf numFmtId="0" fontId="9" fillId="4" borderId="0" xfId="0" applyFont="1" applyFill="1" applyBorder="1" applyAlignment="1" applyProtection="1">
      <alignment horizontal="center" vertical="top" wrapText="1"/>
    </xf>
    <xf numFmtId="0" fontId="8" fillId="4" borderId="0" xfId="0" applyFont="1" applyFill="1" applyBorder="1" applyAlignment="1" applyProtection="1">
      <alignment vertical="top" wrapText="1"/>
    </xf>
    <xf numFmtId="0" fontId="9" fillId="4" borderId="0" xfId="0" applyFont="1" applyFill="1" applyBorder="1" applyAlignment="1" applyProtection="1">
      <alignment vertical="top" wrapText="1"/>
    </xf>
    <xf numFmtId="0" fontId="8" fillId="2" borderId="11" xfId="0" applyFont="1" applyFill="1" applyBorder="1" applyAlignment="1" applyProtection="1">
      <alignment vertical="top" wrapText="1"/>
    </xf>
    <xf numFmtId="0" fontId="8" fillId="2" borderId="0" xfId="0" applyFont="1" applyFill="1" applyBorder="1" applyAlignment="1" applyProtection="1">
      <alignment vertical="top" wrapText="1"/>
    </xf>
    <xf numFmtId="0" fontId="9" fillId="4" borderId="11" xfId="0" applyFont="1" applyFill="1" applyBorder="1" applyAlignment="1" applyProtection="1">
      <alignment horizontal="center" vertical="top" wrapText="1"/>
    </xf>
    <xf numFmtId="0" fontId="9" fillId="4" borderId="15" xfId="0" applyFont="1" applyFill="1" applyBorder="1" applyAlignment="1" applyProtection="1">
      <alignment horizontal="center" vertical="top" wrapText="1"/>
    </xf>
    <xf numFmtId="0" fontId="9" fillId="4" borderId="0" xfId="0" applyFont="1" applyFill="1" applyBorder="1" applyProtection="1"/>
    <xf numFmtId="0" fontId="9" fillId="0" borderId="0" xfId="0" applyFont="1" applyFill="1" applyBorder="1" applyAlignment="1" applyProtection="1">
      <alignment horizontal="left" vertical="top" wrapText="1"/>
    </xf>
    <xf numFmtId="0" fontId="9" fillId="4" borderId="0" xfId="0" applyFont="1" applyFill="1" applyBorder="1" applyAlignment="1" applyProtection="1">
      <alignment horizontal="left" vertical="top"/>
    </xf>
    <xf numFmtId="0" fontId="18" fillId="4" borderId="0" xfId="0" applyFont="1" applyFill="1" applyBorder="1" applyAlignment="1" applyProtection="1">
      <alignment horizontal="left" wrapText="1"/>
    </xf>
    <xf numFmtId="0" fontId="9" fillId="4" borderId="15" xfId="0" applyFont="1" applyFill="1" applyBorder="1" applyAlignment="1" applyProtection="1">
      <alignment vertical="top" wrapText="1"/>
    </xf>
    <xf numFmtId="0" fontId="9" fillId="2" borderId="0" xfId="0" applyFont="1" applyFill="1" applyBorder="1" applyAlignment="1" applyProtection="1">
      <alignment horizontal="center" vertical="top" wrapText="1"/>
    </xf>
    <xf numFmtId="0" fontId="18" fillId="4" borderId="0" xfId="0" applyFont="1" applyFill="1" applyBorder="1" applyAlignment="1" applyProtection="1">
      <alignment horizontal="left" vertical="top" wrapText="1"/>
    </xf>
    <xf numFmtId="0" fontId="8" fillId="2" borderId="0" xfId="0" applyFont="1" applyFill="1" applyBorder="1" applyAlignment="1" applyProtection="1">
      <alignment wrapText="1"/>
    </xf>
    <xf numFmtId="0" fontId="9" fillId="4" borderId="11" xfId="0" applyFont="1" applyFill="1" applyBorder="1" applyAlignment="1" applyProtection="1">
      <alignment vertical="top" wrapText="1"/>
    </xf>
    <xf numFmtId="0" fontId="18" fillId="4" borderId="0" xfId="0" applyFont="1" applyFill="1" applyBorder="1" applyAlignment="1" applyProtection="1">
      <alignment horizontal="right" vertical="top"/>
    </xf>
    <xf numFmtId="0" fontId="8" fillId="2" borderId="15" xfId="0" applyFont="1" applyFill="1" applyBorder="1" applyAlignment="1" applyProtection="1">
      <alignment vertical="top" wrapText="1"/>
    </xf>
    <xf numFmtId="0" fontId="8" fillId="2" borderId="0" xfId="0" applyFont="1" applyFill="1" applyAlignment="1" applyProtection="1">
      <alignment vertical="top" wrapText="1"/>
    </xf>
    <xf numFmtId="0" fontId="8" fillId="4" borderId="11" xfId="0" applyFont="1" applyFill="1" applyBorder="1" applyAlignment="1" applyProtection="1">
      <alignment horizontal="right" vertical="top" wrapText="1"/>
    </xf>
    <xf numFmtId="0" fontId="8" fillId="4" borderId="0" xfId="0" applyFont="1" applyFill="1" applyBorder="1" applyAlignment="1" applyProtection="1">
      <alignment horizontal="right"/>
    </xf>
    <xf numFmtId="0" fontId="8" fillId="4" borderId="15" xfId="0" applyFont="1" applyFill="1" applyBorder="1" applyAlignment="1" applyProtection="1">
      <alignment horizontal="right"/>
    </xf>
    <xf numFmtId="0" fontId="8" fillId="2" borderId="0" xfId="0" applyFont="1" applyFill="1" applyBorder="1" applyAlignment="1" applyProtection="1">
      <alignment horizontal="right"/>
    </xf>
    <xf numFmtId="0" fontId="18" fillId="4" borderId="0" xfId="0" applyFont="1" applyFill="1" applyBorder="1" applyAlignment="1" applyProtection="1">
      <alignment horizontal="left" vertical="top"/>
    </xf>
    <xf numFmtId="0" fontId="9" fillId="4" borderId="15" xfId="0" applyFont="1" applyFill="1" applyBorder="1" applyAlignment="1" applyProtection="1">
      <alignment horizontal="right" vertical="top" wrapText="1"/>
    </xf>
    <xf numFmtId="0" fontId="8" fillId="2" borderId="0" xfId="0" applyFont="1" applyFill="1" applyProtection="1"/>
    <xf numFmtId="0" fontId="8" fillId="4" borderId="13" xfId="0" applyFont="1" applyFill="1" applyBorder="1" applyAlignment="1" applyProtection="1">
      <alignment vertical="top" wrapText="1"/>
    </xf>
    <xf numFmtId="0" fontId="8" fillId="4" borderId="9" xfId="0" applyFont="1" applyFill="1" applyBorder="1" applyAlignment="1" applyProtection="1">
      <alignment vertical="top" wrapText="1"/>
    </xf>
    <xf numFmtId="0" fontId="8" fillId="2" borderId="0" xfId="0" applyFont="1" applyFill="1" applyAlignment="1" applyProtection="1"/>
    <xf numFmtId="0" fontId="8" fillId="4" borderId="13" xfId="0" applyFont="1" applyFill="1" applyBorder="1" applyAlignment="1" applyProtection="1"/>
    <xf numFmtId="0" fontId="8" fillId="4" borderId="9" xfId="0" applyFont="1" applyFill="1" applyBorder="1" applyAlignment="1" applyProtection="1"/>
    <xf numFmtId="0" fontId="18" fillId="4" borderId="0" xfId="0" applyFont="1" applyFill="1" applyBorder="1" applyAlignment="1" applyProtection="1">
      <alignment horizontal="left"/>
    </xf>
    <xf numFmtId="0" fontId="9" fillId="2" borderId="0" xfId="0" applyFont="1" applyFill="1" applyAlignment="1" applyProtection="1"/>
    <xf numFmtId="0" fontId="9" fillId="4" borderId="13" xfId="0" applyFont="1" applyFill="1" applyBorder="1" applyAlignment="1" applyProtection="1"/>
    <xf numFmtId="0" fontId="9" fillId="4" borderId="0" xfId="0" applyFont="1" applyFill="1" applyBorder="1" applyAlignment="1" applyProtection="1">
      <alignment horizontal="left" wrapText="1"/>
    </xf>
    <xf numFmtId="0" fontId="9" fillId="4" borderId="9" xfId="0" applyFont="1" applyFill="1" applyBorder="1" applyAlignment="1" applyProtection="1"/>
    <xf numFmtId="0" fontId="8" fillId="4" borderId="13" xfId="0" applyFont="1" applyFill="1" applyBorder="1" applyProtection="1"/>
    <xf numFmtId="0" fontId="8" fillId="4" borderId="9" xfId="0" applyFont="1" applyFill="1" applyBorder="1" applyProtection="1"/>
    <xf numFmtId="0" fontId="8" fillId="2" borderId="0" xfId="0" applyFont="1" applyFill="1" applyAlignment="1" applyProtection="1">
      <alignment vertical="top" wrapText="1"/>
      <protection locked="0"/>
    </xf>
    <xf numFmtId="0" fontId="8" fillId="2" borderId="0" xfId="0" applyFont="1" applyFill="1" applyAlignment="1" applyProtection="1">
      <alignment horizontal="right" vertical="top" wrapText="1"/>
      <protection locked="0"/>
    </xf>
    <xf numFmtId="0" fontId="27" fillId="2" borderId="0" xfId="0" applyFont="1" applyFill="1" applyAlignment="1" applyProtection="1">
      <alignment horizontal="right" vertical="top"/>
      <protection locked="0"/>
    </xf>
    <xf numFmtId="0" fontId="18" fillId="2" borderId="0" xfId="0" applyFont="1" applyFill="1" applyAlignment="1" applyProtection="1">
      <alignment vertical="top"/>
      <protection locked="0"/>
    </xf>
    <xf numFmtId="0" fontId="18" fillId="4" borderId="11" xfId="0" applyFont="1" applyFill="1" applyBorder="1" applyAlignment="1" applyProtection="1">
      <alignment horizontal="right"/>
    </xf>
    <xf numFmtId="0" fontId="9" fillId="4" borderId="0" xfId="0" applyFont="1" applyFill="1" applyBorder="1" applyAlignment="1" applyProtection="1">
      <alignment horizontal="right"/>
    </xf>
    <xf numFmtId="0" fontId="8" fillId="4" borderId="0" xfId="0" applyFont="1" applyFill="1" applyBorder="1" applyAlignment="1" applyProtection="1">
      <alignment horizontal="right" vertical="top"/>
    </xf>
    <xf numFmtId="0" fontId="9" fillId="4" borderId="0" xfId="0" applyFont="1" applyFill="1" applyBorder="1" applyAlignment="1" applyProtection="1">
      <alignment horizontal="right" wrapText="1"/>
    </xf>
    <xf numFmtId="0" fontId="9" fillId="4" borderId="0" xfId="0" applyFont="1" applyFill="1" applyBorder="1" applyAlignment="1" applyProtection="1">
      <alignment vertical="top"/>
    </xf>
    <xf numFmtId="0" fontId="8" fillId="4" borderId="0" xfId="0" applyFont="1" applyFill="1" applyBorder="1" applyAlignment="1" applyProtection="1">
      <alignment horizontal="left" wrapText="1"/>
    </xf>
    <xf numFmtId="0" fontId="18" fillId="2" borderId="0" xfId="0" applyFont="1" applyFill="1" applyAlignment="1" applyProtection="1">
      <alignment horizontal="right" vertical="top"/>
      <protection locked="0"/>
    </xf>
    <xf numFmtId="16" fontId="9" fillId="4" borderId="0" xfId="0" applyNumberFormat="1" applyFont="1" applyFill="1" applyBorder="1" applyAlignment="1" applyProtection="1">
      <alignment horizontal="right" vertical="top" wrapText="1"/>
    </xf>
    <xf numFmtId="0" fontId="9" fillId="2" borderId="15" xfId="0" applyFont="1" applyFill="1" applyBorder="1" applyAlignment="1" applyProtection="1">
      <alignment vertical="top" wrapText="1"/>
    </xf>
    <xf numFmtId="0" fontId="9" fillId="2" borderId="0" xfId="0" applyFont="1" applyFill="1" applyBorder="1" applyAlignment="1" applyProtection="1">
      <alignment vertical="top" wrapText="1"/>
    </xf>
    <xf numFmtId="0" fontId="9" fillId="2" borderId="0" xfId="0" applyFont="1" applyFill="1" applyAlignment="1" applyProtection="1">
      <alignment horizontal="left" vertical="top" wrapText="1"/>
    </xf>
    <xf numFmtId="0" fontId="8" fillId="2" borderId="13" xfId="0" applyFont="1" applyFill="1" applyBorder="1" applyAlignment="1" applyProtection="1"/>
    <xf numFmtId="0" fontId="9" fillId="4" borderId="9" xfId="0" applyFont="1" applyFill="1" applyBorder="1" applyAlignment="1" applyProtection="1">
      <alignment horizontal="left" vertical="top" wrapText="1"/>
    </xf>
    <xf numFmtId="0" fontId="8" fillId="2" borderId="9" xfId="0" applyFont="1" applyFill="1" applyBorder="1" applyAlignment="1" applyProtection="1"/>
    <xf numFmtId="0" fontId="28" fillId="0" borderId="3" xfId="0" applyFont="1" applyBorder="1"/>
    <xf numFmtId="0" fontId="1" fillId="0" borderId="2" xfId="0" applyFont="1" applyBorder="1"/>
    <xf numFmtId="0" fontId="1" fillId="0" borderId="3" xfId="0" applyFont="1" applyBorder="1"/>
    <xf numFmtId="0" fontId="1" fillId="0" borderId="4" xfId="0" applyFont="1" applyBorder="1"/>
    <xf numFmtId="0" fontId="25" fillId="0" borderId="17" xfId="0" applyFont="1" applyBorder="1" applyAlignment="1">
      <alignment vertical="center"/>
    </xf>
    <xf numFmtId="0" fontId="2" fillId="0" borderId="18" xfId="0" applyFont="1" applyBorder="1" applyAlignment="1">
      <alignment vertical="center"/>
    </xf>
    <xf numFmtId="0" fontId="29" fillId="0" borderId="2" xfId="0" applyFont="1" applyBorder="1"/>
    <xf numFmtId="0" fontId="29" fillId="0" borderId="3" xfId="0" applyFont="1" applyBorder="1"/>
    <xf numFmtId="0" fontId="1" fillId="0" borderId="0" xfId="0" applyFont="1" applyFill="1" applyAlignment="1"/>
    <xf numFmtId="0" fontId="2" fillId="0" borderId="0" xfId="0" applyFont="1" applyFill="1" applyAlignment="1"/>
    <xf numFmtId="0" fontId="2" fillId="0" borderId="1" xfId="0" applyFont="1" applyFill="1" applyBorder="1" applyAlignment="1"/>
    <xf numFmtId="0" fontId="2" fillId="0" borderId="19" xfId="0" applyFont="1" applyFill="1" applyBorder="1"/>
    <xf numFmtId="0" fontId="2" fillId="0" borderId="2" xfId="0" applyFont="1" applyFill="1" applyBorder="1"/>
    <xf numFmtId="0" fontId="30" fillId="2" borderId="6" xfId="0" applyFont="1" applyFill="1" applyBorder="1" applyAlignment="1" applyProtection="1">
      <alignment horizontal="center" vertical="top" wrapText="1"/>
    </xf>
    <xf numFmtId="0" fontId="8" fillId="2" borderId="20" xfId="0" applyFont="1" applyFill="1" applyBorder="1" applyAlignment="1" applyProtection="1">
      <alignment horizontal="left" vertical="top" wrapText="1"/>
      <protection locked="0"/>
    </xf>
    <xf numFmtId="0" fontId="8" fillId="2" borderId="9" xfId="0" applyFont="1" applyFill="1" applyBorder="1" applyAlignment="1" applyProtection="1">
      <alignment vertical="top" wrapText="1"/>
    </xf>
    <xf numFmtId="0" fontId="8" fillId="2" borderId="9" xfId="0" applyFont="1" applyFill="1" applyBorder="1" applyProtection="1"/>
    <xf numFmtId="0" fontId="9" fillId="2" borderId="9" xfId="0" applyFont="1" applyFill="1" applyBorder="1" applyAlignment="1" applyProtection="1"/>
    <xf numFmtId="0" fontId="4" fillId="2" borderId="9" xfId="0" applyFont="1" applyFill="1" applyBorder="1" applyAlignment="1" applyProtection="1"/>
    <xf numFmtId="0" fontId="15" fillId="2" borderId="9" xfId="0" applyFont="1" applyFill="1" applyBorder="1" applyAlignment="1" applyProtection="1">
      <alignment vertical="top" wrapText="1"/>
    </xf>
    <xf numFmtId="0" fontId="4" fillId="2" borderId="9" xfId="0" applyFont="1" applyFill="1" applyBorder="1" applyAlignment="1" applyProtection="1">
      <alignment vertical="top"/>
    </xf>
    <xf numFmtId="0" fontId="3" fillId="2" borderId="9" xfId="0" applyFont="1" applyFill="1" applyBorder="1" applyAlignment="1" applyProtection="1">
      <alignment horizontal="left" wrapText="1"/>
    </xf>
    <xf numFmtId="0" fontId="3" fillId="2" borderId="9" xfId="0" applyFont="1" applyFill="1" applyBorder="1" applyAlignment="1" applyProtection="1">
      <alignment vertical="top" wrapText="1"/>
      <protection locked="0"/>
    </xf>
    <xf numFmtId="164" fontId="14" fillId="4" borderId="6" xfId="0" applyNumberFormat="1" applyFont="1" applyFill="1" applyBorder="1" applyAlignment="1" applyProtection="1">
      <alignment horizontal="right" vertical="top" wrapText="1"/>
    </xf>
    <xf numFmtId="165" fontId="13" fillId="4" borderId="6" xfId="3" applyNumberFormat="1" applyFont="1" applyFill="1" applyBorder="1" applyAlignment="1" applyProtection="1">
      <alignment horizontal="right" vertical="top" wrapText="1"/>
    </xf>
    <xf numFmtId="165" fontId="14" fillId="4" borderId="6" xfId="3" applyNumberFormat="1" applyFont="1" applyFill="1" applyBorder="1" applyAlignment="1" applyProtection="1">
      <alignment horizontal="right" vertical="top" wrapText="1"/>
    </xf>
    <xf numFmtId="0" fontId="31" fillId="0" borderId="0" xfId="0" applyFont="1"/>
    <xf numFmtId="17" fontId="8" fillId="2" borderId="6" xfId="0" applyNumberFormat="1" applyFont="1" applyFill="1" applyBorder="1" applyAlignment="1" applyProtection="1">
      <alignment horizontal="left" vertical="top" wrapText="1"/>
      <protection locked="0"/>
    </xf>
    <xf numFmtId="0" fontId="10" fillId="3" borderId="5" xfId="0" quotePrefix="1" applyFont="1" applyFill="1" applyBorder="1" applyAlignment="1" applyProtection="1">
      <alignment horizontal="center" vertical="top" wrapText="1"/>
    </xf>
    <xf numFmtId="0" fontId="10" fillId="3" borderId="7" xfId="0" quotePrefix="1" applyFont="1" applyFill="1" applyBorder="1" applyAlignment="1" applyProtection="1">
      <alignment horizontal="center" vertical="top" wrapText="1"/>
    </xf>
    <xf numFmtId="0" fontId="10" fillId="3" borderId="8" xfId="0" quotePrefix="1" applyFont="1" applyFill="1" applyBorder="1" applyAlignment="1" applyProtection="1">
      <alignment horizontal="center" vertical="top" wrapText="1"/>
    </xf>
    <xf numFmtId="0" fontId="6" fillId="5" borderId="0" xfId="0" applyFont="1" applyFill="1" applyBorder="1" applyAlignment="1" applyProtection="1">
      <alignment horizontal="center"/>
    </xf>
    <xf numFmtId="0" fontId="7" fillId="5" borderId="0" xfId="0" applyFont="1" applyFill="1" applyBorder="1" applyAlignment="1" applyProtection="1">
      <alignment horizontal="center"/>
    </xf>
    <xf numFmtId="0" fontId="10" fillId="3" borderId="10" xfId="0" quotePrefix="1" applyFont="1" applyFill="1" applyBorder="1" applyAlignment="1" applyProtection="1">
      <alignment horizontal="center" vertical="top" wrapText="1"/>
    </xf>
    <xf numFmtId="0" fontId="10" fillId="3" borderId="11" xfId="0" quotePrefix="1" applyFont="1" applyFill="1" applyBorder="1" applyAlignment="1" applyProtection="1">
      <alignment horizontal="center" vertical="top" wrapText="1"/>
    </xf>
    <xf numFmtId="0" fontId="10" fillId="3" borderId="12" xfId="0" quotePrefix="1" applyFont="1" applyFill="1" applyBorder="1" applyAlignment="1" applyProtection="1">
      <alignment horizontal="center" vertical="top" wrapText="1"/>
    </xf>
    <xf numFmtId="0" fontId="5" fillId="3" borderId="14" xfId="0" quotePrefix="1" applyFont="1" applyFill="1" applyBorder="1" applyAlignment="1" applyProtection="1">
      <alignment horizontal="left" vertical="top" wrapText="1"/>
    </xf>
    <xf numFmtId="0" fontId="5" fillId="3" borderId="15" xfId="0" quotePrefix="1" applyFont="1" applyFill="1" applyBorder="1" applyAlignment="1" applyProtection="1">
      <alignment horizontal="left" vertical="top" wrapText="1"/>
    </xf>
    <xf numFmtId="0" fontId="5" fillId="3" borderId="16" xfId="0" quotePrefix="1" applyFont="1" applyFill="1" applyBorder="1" applyAlignment="1" applyProtection="1">
      <alignment horizontal="left" vertical="top" wrapText="1"/>
    </xf>
    <xf numFmtId="0" fontId="26" fillId="3" borderId="5" xfId="0" quotePrefix="1" applyFont="1" applyFill="1" applyBorder="1" applyAlignment="1" applyProtection="1">
      <alignment horizontal="center" vertical="top" wrapText="1"/>
    </xf>
    <xf numFmtId="0" fontId="26" fillId="3" borderId="7" xfId="0" quotePrefix="1" applyFont="1" applyFill="1" applyBorder="1" applyAlignment="1" applyProtection="1">
      <alignment horizontal="center" vertical="top" wrapText="1"/>
    </xf>
    <xf numFmtId="0" fontId="26" fillId="3" borderId="8" xfId="0" quotePrefix="1" applyFont="1" applyFill="1" applyBorder="1" applyAlignment="1" applyProtection="1">
      <alignment horizontal="center" vertical="top" wrapText="1"/>
    </xf>
    <xf numFmtId="0" fontId="5" fillId="3" borderId="5" xfId="0" applyFont="1" applyFill="1" applyBorder="1" applyAlignment="1" applyProtection="1">
      <alignment horizontal="left"/>
    </xf>
    <xf numFmtId="0" fontId="5" fillId="3" borderId="7" xfId="0" applyFont="1" applyFill="1" applyBorder="1" applyAlignment="1" applyProtection="1">
      <alignment horizontal="left"/>
    </xf>
    <xf numFmtId="0" fontId="5" fillId="3" borderId="8" xfId="0" applyFont="1" applyFill="1" applyBorder="1" applyAlignment="1" applyProtection="1">
      <alignment horizontal="left"/>
    </xf>
    <xf numFmtId="0" fontId="21" fillId="4" borderId="5" xfId="0" applyFont="1" applyFill="1" applyBorder="1" applyAlignment="1" applyProtection="1">
      <alignment horizontal="justify" wrapText="1"/>
    </xf>
    <xf numFmtId="0" fontId="21" fillId="4" borderId="7" xfId="0" applyFont="1" applyFill="1" applyBorder="1" applyAlignment="1" applyProtection="1">
      <alignment horizontal="justify" wrapText="1"/>
    </xf>
    <xf numFmtId="0" fontId="21" fillId="4" borderId="8" xfId="0" applyFont="1" applyFill="1" applyBorder="1" applyAlignment="1" applyProtection="1">
      <alignment horizontal="justify" wrapText="1"/>
    </xf>
    <xf numFmtId="0" fontId="16" fillId="4" borderId="0" xfId="0" applyFont="1" applyFill="1" applyBorder="1" applyAlignment="1" applyProtection="1">
      <alignment horizontal="left" vertical="top" wrapText="1"/>
    </xf>
  </cellXfs>
  <cellStyles count="4">
    <cellStyle name="Hypertextový odkaz" xfId="1" builtinId="8"/>
    <cellStyle name="Normální" xfId="0" builtinId="0"/>
    <cellStyle name="Normální 2" xfId="2"/>
    <cellStyle name="Procenta"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C558A9C-E881-4FF8-8448-55C67CEF7434}" diskRevisions="1" revisionId="32" protected="1">
  <header guid="{4C558A9C-E881-4FF8-8448-55C67CEF7434}" dateTime="2016-08-25T12:49:20" maxSheetId="6" userName="Štemberková Růžena RNDr." r:id="rId8">
    <sheetIdMap count="5">
      <sheetId val="1"/>
      <sheetId val="2"/>
      <sheetId val="3"/>
      <sheetId val="4"/>
      <sheetId val="5"/>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64BEBD-3734-436D-A661-AC7E2AB009A1}" action="delete"/>
  <rdn rId="0" localSheetId="2" customView="1" name="Z_AF64BEBD_3734_436D_A661_AC7E2AB009A1_.wvu.PrintArea" hidden="1" oldHidden="1">
    <formula>'3'!$A$1:$T$100</formula>
    <oldFormula>'3'!$A$1:$T$100</oldFormula>
  </rdn>
  <rdn rId="0" localSheetId="4" customView="1" name="Z_AF64BEBD_3734_436D_A661_AC7E2AB009A1_.wvu.PrintArea" hidden="1" oldHidden="1">
    <formula>'5'!$A$1:$M$25</formula>
    <oldFormula>'5'!$A$1:$M$25</oldFormula>
  </rdn>
  <rdn rId="0" localSheetId="5" customView="1" name="Z_AF64BEBD_3734_436D_A661_AC7E2AB009A1_.wvu.FilterData" hidden="1" oldHidden="1">
    <formula>nastavení!$J$2:$M$2</formula>
    <oldFormula>nastavení!$J$2:$M$2</oldFormula>
  </rdn>
  <rcv guid="{AF64BEBD-3734-436D-A661-AC7E2AB009A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3.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vmlDrawing" Target="../drawings/vmlDrawing4.v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J158"/>
  <sheetViews>
    <sheetView tabSelected="1" topLeftCell="A139" zoomScale="85" zoomScaleNormal="85" zoomScaleSheetLayoutView="85" zoomScalePageLayoutView="55" workbookViewId="0">
      <selection activeCell="E113" sqref="E113"/>
    </sheetView>
  </sheetViews>
  <sheetFormatPr defaultRowHeight="12.75" x14ac:dyDescent="0.25"/>
  <cols>
    <col min="1" max="2" width="2.7109375" style="15" customWidth="1"/>
    <col min="3" max="3" width="7.7109375" style="105" customWidth="1"/>
    <col min="4" max="4" width="60.7109375" style="166" customWidth="1"/>
    <col min="5" max="5" width="50.7109375" style="57" customWidth="1"/>
    <col min="6" max="8" width="9.140625" style="15" customWidth="1"/>
    <col min="9" max="10" width="2.7109375" style="15" customWidth="1"/>
    <col min="11" max="16384" width="9.140625" style="15"/>
  </cols>
  <sheetData>
    <row r="1" spans="1:10" x14ac:dyDescent="0.25">
      <c r="A1" s="113"/>
      <c r="B1" s="114"/>
      <c r="C1" s="136"/>
      <c r="D1" s="151"/>
      <c r="E1" s="115"/>
      <c r="F1" s="114"/>
      <c r="G1" s="114"/>
      <c r="H1" s="114"/>
      <c r="I1" s="114"/>
      <c r="J1" s="116"/>
    </row>
    <row r="2" spans="1:10" ht="26.25" x14ac:dyDescent="0.4">
      <c r="A2" s="117"/>
      <c r="B2" s="235" t="s">
        <v>2</v>
      </c>
      <c r="C2" s="235"/>
      <c r="D2" s="235"/>
      <c r="E2" s="235"/>
      <c r="F2" s="235"/>
      <c r="G2" s="235"/>
      <c r="H2" s="235"/>
      <c r="I2" s="235"/>
      <c r="J2" s="118"/>
    </row>
    <row r="3" spans="1:10" ht="18.75" x14ac:dyDescent="0.25">
      <c r="A3" s="117"/>
      <c r="B3" s="236" t="s">
        <v>3</v>
      </c>
      <c r="C3" s="236"/>
      <c r="D3" s="236"/>
      <c r="E3" s="236"/>
      <c r="F3" s="236"/>
      <c r="G3" s="236"/>
      <c r="H3" s="236"/>
      <c r="I3" s="236"/>
      <c r="J3" s="118"/>
    </row>
    <row r="4" spans="1:10" ht="20.25" customHeight="1" x14ac:dyDescent="0.25">
      <c r="A4" s="117"/>
      <c r="B4" s="236" t="s">
        <v>1507</v>
      </c>
      <c r="C4" s="236"/>
      <c r="D4" s="236"/>
      <c r="E4" s="236"/>
      <c r="F4" s="236"/>
      <c r="G4" s="236"/>
      <c r="H4" s="236"/>
      <c r="I4" s="236"/>
      <c r="J4" s="118"/>
    </row>
    <row r="5" spans="1:10" ht="15" customHeight="1" x14ac:dyDescent="0.25">
      <c r="A5" s="117"/>
      <c r="B5" s="33"/>
      <c r="C5" s="111"/>
      <c r="D5" s="152"/>
      <c r="E5" s="50"/>
      <c r="F5" s="33"/>
      <c r="G5" s="33"/>
      <c r="H5" s="33"/>
      <c r="I5" s="33"/>
      <c r="J5" s="118"/>
    </row>
    <row r="6" spans="1:10" s="17" customFormat="1" ht="19.5" customHeight="1" x14ac:dyDescent="0.2">
      <c r="A6" s="119"/>
      <c r="B6" s="237" t="s">
        <v>52</v>
      </c>
      <c r="C6" s="238"/>
      <c r="D6" s="238"/>
      <c r="E6" s="238"/>
      <c r="F6" s="238"/>
      <c r="G6" s="238"/>
      <c r="H6" s="238"/>
      <c r="I6" s="239"/>
      <c r="J6" s="120"/>
    </row>
    <row r="7" spans="1:10" ht="5.0999999999999996" customHeight="1" x14ac:dyDescent="0.25">
      <c r="A7" s="117"/>
      <c r="B7" s="18"/>
      <c r="C7" s="167"/>
      <c r="D7" s="153"/>
      <c r="E7" s="63"/>
      <c r="F7" s="19"/>
      <c r="G7" s="19"/>
      <c r="H7" s="19"/>
      <c r="I7" s="20"/>
      <c r="J7" s="118"/>
    </row>
    <row r="8" spans="1:10" s="17" customFormat="1" ht="14.25" x14ac:dyDescent="0.2">
      <c r="A8" s="119"/>
      <c r="B8" s="26"/>
      <c r="C8" s="14"/>
      <c r="D8" s="64" t="s">
        <v>14</v>
      </c>
      <c r="E8" s="230" t="s">
        <v>1508</v>
      </c>
      <c r="F8" s="39" t="str">
        <f>IF(E8="Zadejte text.","vyplňte pole","")</f>
        <v/>
      </c>
      <c r="G8" s="23"/>
      <c r="H8" s="23"/>
      <c r="I8" s="27"/>
      <c r="J8" s="120"/>
    </row>
    <row r="9" spans="1:10" ht="5.0999999999999996" customHeight="1" x14ac:dyDescent="0.25">
      <c r="A9" s="117"/>
      <c r="B9" s="21"/>
      <c r="C9" s="28"/>
      <c r="D9" s="148"/>
      <c r="E9" s="64"/>
      <c r="F9" s="23"/>
      <c r="G9" s="25"/>
      <c r="H9" s="25"/>
      <c r="I9" s="24"/>
      <c r="J9" s="118"/>
    </row>
    <row r="10" spans="1:10" s="17" customFormat="1" x14ac:dyDescent="0.2">
      <c r="A10" s="119"/>
      <c r="B10" s="26"/>
      <c r="C10" s="14"/>
      <c r="D10" s="64" t="s">
        <v>13</v>
      </c>
      <c r="E10" s="46" t="s">
        <v>1509</v>
      </c>
      <c r="F10" s="39" t="str">
        <f>IF(E10="Zadejte text.","vyplňte pole","")</f>
        <v/>
      </c>
      <c r="G10" s="23"/>
      <c r="H10" s="23"/>
      <c r="I10" s="27"/>
      <c r="J10" s="120"/>
    </row>
    <row r="11" spans="1:10" ht="5.0999999999999996" customHeight="1" x14ac:dyDescent="0.25">
      <c r="A11" s="117"/>
      <c r="B11" s="21"/>
      <c r="C11" s="28"/>
      <c r="D11" s="148"/>
      <c r="E11" s="64"/>
      <c r="F11" s="25"/>
      <c r="G11" s="25"/>
      <c r="H11" s="25"/>
      <c r="I11" s="24"/>
      <c r="J11" s="118"/>
    </row>
    <row r="12" spans="1:10" s="17" customFormat="1" x14ac:dyDescent="0.2">
      <c r="A12" s="119"/>
      <c r="B12" s="26"/>
      <c r="C12" s="14"/>
      <c r="D12" s="64" t="s">
        <v>170</v>
      </c>
      <c r="E12" s="46" t="s">
        <v>1510</v>
      </c>
      <c r="F12" s="39" t="str">
        <f>IF(E12="Zadejte text.","vyplňte pole","")</f>
        <v/>
      </c>
      <c r="G12" s="23"/>
      <c r="H12" s="23"/>
      <c r="I12" s="27"/>
      <c r="J12" s="120"/>
    </row>
    <row r="13" spans="1:10" s="17" customFormat="1" ht="5.0999999999999996" customHeight="1" x14ac:dyDescent="0.2">
      <c r="A13" s="119"/>
      <c r="B13" s="26"/>
      <c r="C13" s="168"/>
      <c r="D13" s="148"/>
      <c r="E13" s="64"/>
      <c r="F13" s="34"/>
      <c r="G13" s="25"/>
      <c r="H13" s="25"/>
      <c r="I13" s="27"/>
      <c r="J13" s="120"/>
    </row>
    <row r="14" spans="1:10" s="17" customFormat="1" x14ac:dyDescent="0.2">
      <c r="A14" s="119"/>
      <c r="B14" s="26"/>
      <c r="C14" s="14"/>
      <c r="D14" s="64" t="s">
        <v>49</v>
      </c>
      <c r="E14" s="14" t="s">
        <v>53</v>
      </c>
      <c r="F14" s="8"/>
      <c r="G14" s="10" t="s">
        <v>54</v>
      </c>
      <c r="H14" s="8"/>
      <c r="I14" s="27"/>
      <c r="J14" s="120"/>
    </row>
    <row r="15" spans="1:10" s="17" customFormat="1" ht="15" customHeight="1" x14ac:dyDescent="0.2">
      <c r="A15" s="119"/>
      <c r="B15" s="26"/>
      <c r="C15" s="168"/>
      <c r="D15" s="64"/>
      <c r="E15" s="23"/>
      <c r="F15" s="39" t="str">
        <f>IF(F14="","vyplňte měsíc ","") &amp; IF(H14="","a vyplňte rok","")</f>
        <v>vyplňte měsíc a vyplňte rok</v>
      </c>
      <c r="G15" s="23"/>
      <c r="H15" s="23"/>
      <c r="I15" s="27"/>
      <c r="J15" s="120"/>
    </row>
    <row r="16" spans="1:10" ht="5.0999999999999996" customHeight="1" x14ac:dyDescent="0.25">
      <c r="A16" s="117"/>
      <c r="B16" s="21"/>
      <c r="C16" s="28"/>
      <c r="D16" s="150"/>
      <c r="E16" s="28"/>
      <c r="F16" s="23"/>
      <c r="G16" s="23"/>
      <c r="H16" s="23"/>
      <c r="I16" s="24"/>
      <c r="J16" s="118"/>
    </row>
    <row r="17" spans="1:10" s="17" customFormat="1" x14ac:dyDescent="0.2">
      <c r="A17" s="119"/>
      <c r="B17" s="26"/>
      <c r="C17" s="14"/>
      <c r="D17" s="64" t="s">
        <v>50</v>
      </c>
      <c r="E17" s="14" t="s">
        <v>53</v>
      </c>
      <c r="F17" s="8"/>
      <c r="G17" s="10" t="s">
        <v>54</v>
      </c>
      <c r="H17" s="8"/>
      <c r="I17" s="27"/>
      <c r="J17" s="120"/>
    </row>
    <row r="18" spans="1:10" ht="15" customHeight="1" x14ac:dyDescent="0.25">
      <c r="A18" s="117"/>
      <c r="B18" s="21"/>
      <c r="C18" s="28"/>
      <c r="D18" s="149"/>
      <c r="E18" s="23"/>
      <c r="F18" s="39" t="str">
        <f>IF(F17="","vyplňte měsíc ","") &amp; IF(H17="","a vyplňte rok","")</f>
        <v>vyplňte měsíc a vyplňte rok</v>
      </c>
      <c r="G18" s="23"/>
      <c r="H18" s="23"/>
      <c r="I18" s="24"/>
      <c r="J18" s="118"/>
    </row>
    <row r="19" spans="1:10" ht="5.0999999999999996" customHeight="1" x14ac:dyDescent="0.25">
      <c r="A19" s="117"/>
      <c r="B19" s="21"/>
      <c r="C19" s="28"/>
      <c r="D19" s="150"/>
      <c r="E19" s="65"/>
      <c r="F19" s="23"/>
      <c r="G19" s="23"/>
      <c r="H19" s="23"/>
      <c r="I19" s="24"/>
      <c r="J19" s="118"/>
    </row>
    <row r="20" spans="1:10" s="17" customFormat="1" x14ac:dyDescent="0.2">
      <c r="A20" s="119"/>
      <c r="B20" s="26"/>
      <c r="C20" s="14"/>
      <c r="D20" s="64" t="s">
        <v>168</v>
      </c>
      <c r="E20" s="46" t="s">
        <v>1</v>
      </c>
      <c r="F20" s="39" t="str">
        <f>IF(E20="Zadejte text.","vyplňte pole","")</f>
        <v>vyplňte pole</v>
      </c>
      <c r="G20" s="23"/>
      <c r="H20" s="23"/>
      <c r="I20" s="27"/>
      <c r="J20" s="120"/>
    </row>
    <row r="21" spans="1:10" ht="5.0999999999999996" customHeight="1" x14ac:dyDescent="0.25">
      <c r="A21" s="117"/>
      <c r="B21" s="21"/>
      <c r="C21" s="28"/>
      <c r="D21" s="150"/>
      <c r="E21" s="65"/>
      <c r="F21" s="23"/>
      <c r="G21" s="23"/>
      <c r="H21" s="23"/>
      <c r="I21" s="24"/>
      <c r="J21" s="118"/>
    </row>
    <row r="22" spans="1:10" s="17" customFormat="1" x14ac:dyDescent="0.2">
      <c r="A22" s="119"/>
      <c r="B22" s="26"/>
      <c r="C22" s="14"/>
      <c r="D22" s="64" t="s">
        <v>19</v>
      </c>
      <c r="E22" s="46" t="s">
        <v>1</v>
      </c>
      <c r="F22" s="39" t="str">
        <f>IF(E22="Zadejte text.","vyplňte pole","")</f>
        <v>vyplňte pole</v>
      </c>
      <c r="G22" s="23"/>
      <c r="H22" s="23"/>
      <c r="I22" s="27"/>
      <c r="J22" s="120"/>
    </row>
    <row r="23" spans="1:10" ht="5.0999999999999996" customHeight="1" x14ac:dyDescent="0.25">
      <c r="A23" s="117"/>
      <c r="B23" s="21"/>
      <c r="C23" s="28"/>
      <c r="D23" s="150"/>
      <c r="E23" s="65"/>
      <c r="F23" s="23"/>
      <c r="G23" s="23"/>
      <c r="H23" s="23"/>
      <c r="I23" s="24"/>
      <c r="J23" s="118"/>
    </row>
    <row r="24" spans="1:10" s="17" customFormat="1" x14ac:dyDescent="0.2">
      <c r="A24" s="119"/>
      <c r="B24" s="26"/>
      <c r="C24" s="14"/>
      <c r="D24" s="64" t="s">
        <v>51</v>
      </c>
      <c r="E24" s="46" t="s">
        <v>1</v>
      </c>
      <c r="F24" s="39" t="str">
        <f>IF(E24="Zadejte text.","vyplňte pole","")</f>
        <v>vyplňte pole</v>
      </c>
      <c r="G24" s="23"/>
      <c r="H24" s="23"/>
      <c r="I24" s="27"/>
      <c r="J24" s="120"/>
    </row>
    <row r="25" spans="1:10" s="17" customFormat="1" ht="5.0999999999999996" customHeight="1" x14ac:dyDescent="0.2">
      <c r="A25" s="119"/>
      <c r="B25" s="26"/>
      <c r="C25" s="168"/>
      <c r="D25" s="64"/>
      <c r="E25" s="65"/>
      <c r="F25" s="23"/>
      <c r="G25" s="23"/>
      <c r="H25" s="23"/>
      <c r="I25" s="27"/>
      <c r="J25" s="120"/>
    </row>
    <row r="26" spans="1:10" s="17" customFormat="1" ht="15" customHeight="1" x14ac:dyDescent="0.2">
      <c r="A26" s="119"/>
      <c r="B26" s="26"/>
      <c r="C26" s="168"/>
      <c r="D26" s="64" t="s">
        <v>179</v>
      </c>
      <c r="E26" s="14" t="s">
        <v>180</v>
      </c>
      <c r="F26" s="128" t="str">
        <f>IF(H60="","Pole nevyplňujte.",(H60-H57)*12+(1-F57)+F60)</f>
        <v>Pole nevyplňujte.</v>
      </c>
      <c r="G26" s="127"/>
      <c r="H26" s="23"/>
      <c r="I26" s="27"/>
      <c r="J26" s="121"/>
    </row>
    <row r="27" spans="1:10" ht="5.0999999999999996" customHeight="1" x14ac:dyDescent="0.25">
      <c r="A27" s="117"/>
      <c r="B27" s="21"/>
      <c r="C27" s="28"/>
      <c r="D27" s="150"/>
      <c r="E27" s="65"/>
      <c r="F27" s="23"/>
      <c r="G27" s="23"/>
      <c r="H27" s="23"/>
      <c r="I27" s="24"/>
      <c r="J27" s="118"/>
    </row>
    <row r="28" spans="1:10" s="17" customFormat="1" x14ac:dyDescent="0.2">
      <c r="A28" s="119"/>
      <c r="B28" s="26"/>
      <c r="C28" s="14"/>
      <c r="D28" s="64" t="s">
        <v>1318</v>
      </c>
      <c r="E28" s="126" t="str">
        <f>IF('5'!K18=0,"Pole nevyplňujte.",'5'!K18)</f>
        <v>Pole nevyplňujte.</v>
      </c>
      <c r="F28" s="39"/>
      <c r="G28" s="23"/>
      <c r="H28" s="23"/>
      <c r="I28" s="27"/>
      <c r="J28" s="120"/>
    </row>
    <row r="29" spans="1:10" ht="5.0999999999999996" customHeight="1" x14ac:dyDescent="0.25">
      <c r="A29" s="117"/>
      <c r="B29" s="21"/>
      <c r="C29" s="28"/>
      <c r="D29" s="150"/>
      <c r="E29" s="65"/>
      <c r="F29" s="23"/>
      <c r="G29" s="23"/>
      <c r="H29" s="23"/>
      <c r="I29" s="24"/>
      <c r="J29" s="118"/>
    </row>
    <row r="30" spans="1:10" s="17" customFormat="1" x14ac:dyDescent="0.2">
      <c r="A30" s="119"/>
      <c r="B30" s="26"/>
      <c r="C30" s="14"/>
      <c r="D30" s="64" t="s">
        <v>1316</v>
      </c>
      <c r="E30" s="46" t="s">
        <v>1</v>
      </c>
      <c r="F30" s="39" t="str">
        <f>IF(E30="Zadejte text.","vyplňte pole","")</f>
        <v>vyplňte pole</v>
      </c>
      <c r="G30" s="23"/>
      <c r="H30" s="23"/>
      <c r="I30" s="27"/>
      <c r="J30" s="120"/>
    </row>
    <row r="31" spans="1:10" s="17" customFormat="1" ht="5.0999999999999996" customHeight="1" x14ac:dyDescent="0.2">
      <c r="A31" s="119"/>
      <c r="B31" s="26"/>
      <c r="C31" s="168"/>
      <c r="D31" s="65"/>
      <c r="E31" s="65"/>
      <c r="F31" s="23"/>
      <c r="G31" s="23"/>
      <c r="H31" s="23"/>
      <c r="I31" s="27"/>
      <c r="J31" s="120"/>
    </row>
    <row r="32" spans="1:10" s="17" customFormat="1" x14ac:dyDescent="0.2">
      <c r="A32" s="119"/>
      <c r="B32" s="26"/>
      <c r="C32" s="14"/>
      <c r="D32" s="64" t="s">
        <v>171</v>
      </c>
      <c r="E32" s="231">
        <v>42675</v>
      </c>
      <c r="F32" s="39" t="str">
        <f>IF(E32="Zadejte datum.","vyplňte pole","")</f>
        <v/>
      </c>
      <c r="G32" s="23"/>
      <c r="H32" s="23"/>
      <c r="I32" s="27"/>
      <c r="J32" s="120"/>
    </row>
    <row r="33" spans="1:10" s="17" customFormat="1" ht="5.0999999999999996" customHeight="1" x14ac:dyDescent="0.2">
      <c r="A33" s="119"/>
      <c r="B33" s="26"/>
      <c r="C33" s="168"/>
      <c r="D33" s="65"/>
      <c r="E33" s="65"/>
      <c r="F33" s="23"/>
      <c r="G33" s="23"/>
      <c r="H33" s="23"/>
      <c r="I33" s="27"/>
      <c r="J33" s="120"/>
    </row>
    <row r="34" spans="1:10" s="17" customFormat="1" x14ac:dyDescent="0.2">
      <c r="A34" s="119"/>
      <c r="B34" s="26"/>
      <c r="C34" s="14"/>
      <c r="D34" s="64" t="s">
        <v>172</v>
      </c>
      <c r="E34" s="231">
        <v>42675</v>
      </c>
      <c r="F34" s="39" t="str">
        <f>IF(E34="Zadejte datum.","vyplňte pole","")</f>
        <v/>
      </c>
      <c r="G34" s="23"/>
      <c r="H34" s="23"/>
      <c r="I34" s="27"/>
      <c r="J34" s="120"/>
    </row>
    <row r="35" spans="1:10" s="17" customFormat="1" ht="5.0999999999999996" customHeight="1" x14ac:dyDescent="0.2">
      <c r="A35" s="119"/>
      <c r="B35" s="36"/>
      <c r="C35" s="107"/>
      <c r="D35" s="154"/>
      <c r="E35" s="125"/>
      <c r="F35" s="108"/>
      <c r="G35" s="108"/>
      <c r="H35" s="108"/>
      <c r="I35" s="37"/>
      <c r="J35" s="120"/>
    </row>
    <row r="36" spans="1:10" s="17" customFormat="1" x14ac:dyDescent="0.2">
      <c r="A36" s="119"/>
      <c r="B36" s="240" t="s">
        <v>73</v>
      </c>
      <c r="C36" s="241"/>
      <c r="D36" s="241"/>
      <c r="E36" s="241"/>
      <c r="F36" s="241"/>
      <c r="G36" s="241"/>
      <c r="H36" s="241"/>
      <c r="I36" s="242"/>
      <c r="J36" s="120"/>
    </row>
    <row r="37" spans="1:10" s="17" customFormat="1" ht="5.0999999999999996" customHeight="1" x14ac:dyDescent="0.2">
      <c r="A37" s="119"/>
      <c r="B37" s="26"/>
      <c r="C37" s="168"/>
      <c r="D37" s="65"/>
      <c r="E37" s="67"/>
      <c r="F37" s="23"/>
      <c r="G37" s="23"/>
      <c r="H37" s="23"/>
      <c r="I37" s="27"/>
      <c r="J37" s="120"/>
    </row>
    <row r="38" spans="1:10" s="17" customFormat="1" x14ac:dyDescent="0.2">
      <c r="A38" s="119"/>
      <c r="B38" s="26"/>
      <c r="C38" s="14"/>
      <c r="D38" s="64" t="s">
        <v>192</v>
      </c>
      <c r="E38" s="46" t="s">
        <v>1</v>
      </c>
      <c r="F38" s="39" t="str">
        <f>IF(E38="Zadejte text.","vyplňte pole","")</f>
        <v>vyplňte pole</v>
      </c>
      <c r="G38" s="23"/>
      <c r="H38" s="23"/>
      <c r="I38" s="27"/>
      <c r="J38" s="120"/>
    </row>
    <row r="39" spans="1:10" s="17" customFormat="1" ht="5.0999999999999996" customHeight="1" x14ac:dyDescent="0.2">
      <c r="A39" s="119"/>
      <c r="B39" s="26"/>
      <c r="C39" s="168"/>
      <c r="D39" s="155"/>
      <c r="E39" s="65"/>
      <c r="F39" s="34"/>
      <c r="G39" s="23"/>
      <c r="H39" s="23"/>
      <c r="I39" s="27"/>
      <c r="J39" s="120"/>
    </row>
    <row r="40" spans="1:10" s="17" customFormat="1" x14ac:dyDescent="0.2">
      <c r="A40" s="119"/>
      <c r="B40" s="26"/>
      <c r="C40" s="14"/>
      <c r="D40" s="64" t="s">
        <v>193</v>
      </c>
      <c r="E40" s="46" t="s">
        <v>1</v>
      </c>
      <c r="F40" s="39" t="str">
        <f>IF(E40="Zadejte text.","vyplňte pole","")</f>
        <v>vyplňte pole</v>
      </c>
      <c r="G40" s="23"/>
      <c r="H40" s="23"/>
      <c r="I40" s="27"/>
      <c r="J40" s="120"/>
    </row>
    <row r="41" spans="1:10" s="17" customFormat="1" ht="5.0999999999999996" customHeight="1" x14ac:dyDescent="0.2">
      <c r="A41" s="119"/>
      <c r="B41" s="26"/>
      <c r="C41" s="168"/>
      <c r="D41" s="64"/>
      <c r="E41" s="65"/>
      <c r="F41" s="34"/>
      <c r="G41" s="23"/>
      <c r="H41" s="23"/>
      <c r="I41" s="27"/>
      <c r="J41" s="120"/>
    </row>
    <row r="42" spans="1:10" s="17" customFormat="1" x14ac:dyDescent="0.2">
      <c r="A42" s="119"/>
      <c r="B42" s="26"/>
      <c r="C42" s="14"/>
      <c r="D42" s="64" t="s">
        <v>194</v>
      </c>
      <c r="E42" s="46" t="s">
        <v>1</v>
      </c>
      <c r="F42" s="39" t="str">
        <f>IF(E42="Zadejte text.","vyplňte pole","")</f>
        <v>vyplňte pole</v>
      </c>
      <c r="G42" s="23"/>
      <c r="H42" s="23"/>
      <c r="I42" s="27"/>
      <c r="J42" s="120"/>
    </row>
    <row r="43" spans="1:10" s="17" customFormat="1" ht="5.0999999999999996" customHeight="1" x14ac:dyDescent="0.2">
      <c r="A43" s="119"/>
      <c r="B43" s="29"/>
      <c r="C43" s="169"/>
      <c r="D43" s="125"/>
      <c r="E43" s="66"/>
      <c r="F43" s="30"/>
      <c r="G43" s="30"/>
      <c r="H43" s="30"/>
      <c r="I43" s="31"/>
      <c r="J43" s="120"/>
    </row>
    <row r="44" spans="1:10" s="17" customFormat="1" x14ac:dyDescent="0.2">
      <c r="A44" s="119"/>
      <c r="B44" s="32"/>
      <c r="C44" s="170"/>
      <c r="D44" s="156"/>
      <c r="E44" s="50"/>
      <c r="F44" s="33"/>
      <c r="G44" s="33"/>
      <c r="H44" s="33"/>
      <c r="I44" s="32"/>
      <c r="J44" s="120"/>
    </row>
    <row r="45" spans="1:10" s="17" customFormat="1" ht="19.5" customHeight="1" x14ac:dyDescent="0.2">
      <c r="A45" s="119"/>
      <c r="B45" s="232" t="s">
        <v>57</v>
      </c>
      <c r="C45" s="233"/>
      <c r="D45" s="233"/>
      <c r="E45" s="233"/>
      <c r="F45" s="233"/>
      <c r="G45" s="233"/>
      <c r="H45" s="233"/>
      <c r="I45" s="234"/>
      <c r="J45" s="120"/>
    </row>
    <row r="46" spans="1:10" ht="5.0999999999999996" customHeight="1" x14ac:dyDescent="0.25">
      <c r="A46" s="117"/>
      <c r="B46" s="21"/>
      <c r="C46" s="28"/>
      <c r="D46" s="150"/>
      <c r="E46" s="65"/>
      <c r="F46" s="23"/>
      <c r="G46" s="23"/>
      <c r="H46" s="23"/>
      <c r="I46" s="24"/>
      <c r="J46" s="118"/>
    </row>
    <row r="47" spans="1:10" s="17" customFormat="1" x14ac:dyDescent="0.2">
      <c r="A47" s="119"/>
      <c r="B47" s="26"/>
      <c r="C47" s="14" t="s">
        <v>18</v>
      </c>
      <c r="D47" s="64" t="s">
        <v>168</v>
      </c>
      <c r="E47" s="126" t="str">
        <f>E20</f>
        <v>Zadejte text.</v>
      </c>
      <c r="F47" s="39"/>
      <c r="G47" s="23"/>
      <c r="H47" s="23"/>
      <c r="I47" s="27"/>
      <c r="J47" s="120"/>
    </row>
    <row r="48" spans="1:10" ht="5.0999999999999996" customHeight="1" x14ac:dyDescent="0.25">
      <c r="A48" s="117"/>
      <c r="B48" s="21"/>
      <c r="C48" s="28"/>
      <c r="D48" s="150"/>
      <c r="E48" s="65"/>
      <c r="F48" s="23"/>
      <c r="G48" s="23"/>
      <c r="H48" s="23"/>
      <c r="I48" s="24"/>
      <c r="J48" s="118"/>
    </row>
    <row r="49" spans="1:10" s="17" customFormat="1" x14ac:dyDescent="0.2">
      <c r="A49" s="119"/>
      <c r="B49" s="26"/>
      <c r="C49" s="14" t="s">
        <v>26</v>
      </c>
      <c r="D49" s="64" t="s">
        <v>19</v>
      </c>
      <c r="E49" s="126" t="str">
        <f>E22</f>
        <v>Zadejte text.</v>
      </c>
      <c r="F49" s="39"/>
      <c r="G49" s="23"/>
      <c r="H49" s="23"/>
      <c r="I49" s="27"/>
      <c r="J49" s="120"/>
    </row>
    <row r="50" spans="1:10" ht="5.0999999999999996" customHeight="1" x14ac:dyDescent="0.25">
      <c r="A50" s="117"/>
      <c r="B50" s="21"/>
      <c r="C50" s="28"/>
      <c r="D50" s="150"/>
      <c r="E50" s="65"/>
      <c r="F50" s="23"/>
      <c r="G50" s="23"/>
      <c r="H50" s="23"/>
      <c r="I50" s="24"/>
      <c r="J50" s="118"/>
    </row>
    <row r="51" spans="1:10" s="17" customFormat="1" x14ac:dyDescent="0.2">
      <c r="A51" s="119"/>
      <c r="B51" s="26"/>
      <c r="C51" s="14" t="s">
        <v>27</v>
      </c>
      <c r="D51" s="64" t="s">
        <v>14</v>
      </c>
      <c r="E51" s="126" t="str">
        <f>E8</f>
        <v>TG03010027</v>
      </c>
      <c r="F51" s="39"/>
      <c r="G51" s="23"/>
      <c r="H51" s="23"/>
      <c r="I51" s="27"/>
      <c r="J51" s="120"/>
    </row>
    <row r="52" spans="1:10" ht="5.0999999999999996" customHeight="1" x14ac:dyDescent="0.25">
      <c r="A52" s="117"/>
      <c r="B52" s="21"/>
      <c r="C52" s="28"/>
      <c r="D52" s="150"/>
      <c r="E52" s="65"/>
      <c r="F52" s="23"/>
      <c r="G52" s="23"/>
      <c r="H52" s="23"/>
      <c r="I52" s="24"/>
      <c r="J52" s="118"/>
    </row>
    <row r="53" spans="1:10" s="17" customFormat="1" x14ac:dyDescent="0.2">
      <c r="A53" s="119"/>
      <c r="B53" s="26"/>
      <c r="C53" s="14" t="s">
        <v>20</v>
      </c>
      <c r="D53" s="64" t="s">
        <v>13</v>
      </c>
      <c r="E53" s="126" t="str">
        <f>E10</f>
        <v>Posílení aktivit proof of concept</v>
      </c>
      <c r="F53" s="39"/>
      <c r="G53" s="23"/>
      <c r="H53" s="23"/>
      <c r="I53" s="27"/>
      <c r="J53" s="120"/>
    </row>
    <row r="54" spans="1:10" ht="5.0999999999999996" customHeight="1" x14ac:dyDescent="0.25">
      <c r="A54" s="117"/>
      <c r="B54" s="21"/>
      <c r="C54" s="28"/>
      <c r="D54" s="150"/>
      <c r="E54" s="65"/>
      <c r="F54" s="23"/>
      <c r="G54" s="23"/>
      <c r="H54" s="23"/>
      <c r="I54" s="24"/>
      <c r="J54" s="118"/>
    </row>
    <row r="55" spans="1:10" s="17" customFormat="1" x14ac:dyDescent="0.2">
      <c r="A55" s="119"/>
      <c r="B55" s="26"/>
      <c r="C55" s="14" t="s">
        <v>21</v>
      </c>
      <c r="D55" s="64" t="s">
        <v>170</v>
      </c>
      <c r="E55" s="126" t="str">
        <f>E12</f>
        <v>Jihočeská univerzita</v>
      </c>
      <c r="F55" s="39"/>
      <c r="G55" s="23"/>
      <c r="H55" s="23"/>
      <c r="I55" s="27"/>
      <c r="J55" s="120"/>
    </row>
    <row r="56" spans="1:10" ht="5.0999999999999996" customHeight="1" x14ac:dyDescent="0.25">
      <c r="A56" s="117"/>
      <c r="B56" s="21"/>
      <c r="C56" s="28"/>
      <c r="D56" s="150"/>
      <c r="E56" s="65"/>
      <c r="F56" s="23"/>
      <c r="G56" s="23"/>
      <c r="H56" s="23"/>
      <c r="I56" s="24"/>
      <c r="J56" s="118"/>
    </row>
    <row r="57" spans="1:10" s="17" customFormat="1" x14ac:dyDescent="0.2">
      <c r="A57" s="119"/>
      <c r="B57" s="26"/>
      <c r="C57" s="14" t="s">
        <v>22</v>
      </c>
      <c r="D57" s="64" t="s">
        <v>23</v>
      </c>
      <c r="E57" s="14" t="s">
        <v>53</v>
      </c>
      <c r="F57" s="8"/>
      <c r="G57" s="10" t="s">
        <v>54</v>
      </c>
      <c r="H57" s="8"/>
      <c r="I57" s="27"/>
      <c r="J57" s="120"/>
    </row>
    <row r="58" spans="1:10" ht="15" customHeight="1" x14ac:dyDescent="0.25">
      <c r="A58" s="117"/>
      <c r="B58" s="21"/>
      <c r="C58" s="28"/>
      <c r="D58" s="149"/>
      <c r="E58" s="23"/>
      <c r="F58" s="39" t="str">
        <f>IF(F57="","vyplňte měsíc ","") &amp; IF(H57="","a vyplňte rok","")</f>
        <v>vyplňte měsíc a vyplňte rok</v>
      </c>
      <c r="G58" s="23"/>
      <c r="H58" s="23"/>
      <c r="I58" s="24"/>
      <c r="J58" s="118"/>
    </row>
    <row r="59" spans="1:10" ht="5.0999999999999996" customHeight="1" x14ac:dyDescent="0.25">
      <c r="A59" s="117"/>
      <c r="B59" s="21"/>
      <c r="C59" s="28"/>
      <c r="D59" s="150"/>
      <c r="E59" s="28"/>
      <c r="F59" s="23"/>
      <c r="G59" s="23"/>
      <c r="H59" s="23"/>
      <c r="I59" s="24"/>
      <c r="J59" s="118"/>
    </row>
    <row r="60" spans="1:10" s="17" customFormat="1" x14ac:dyDescent="0.2">
      <c r="A60" s="119"/>
      <c r="B60" s="26"/>
      <c r="C60" s="14" t="s">
        <v>24</v>
      </c>
      <c r="D60" s="64" t="s">
        <v>25</v>
      </c>
      <c r="E60" s="14" t="s">
        <v>53</v>
      </c>
      <c r="F60" s="8"/>
      <c r="G60" s="10" t="s">
        <v>54</v>
      </c>
      <c r="H60" s="8"/>
      <c r="I60" s="27"/>
      <c r="J60" s="120"/>
    </row>
    <row r="61" spans="1:10" ht="15" customHeight="1" x14ac:dyDescent="0.25">
      <c r="A61" s="117"/>
      <c r="B61" s="21"/>
      <c r="C61" s="28"/>
      <c r="D61" s="149"/>
      <c r="E61" s="23"/>
      <c r="F61" s="39" t="str">
        <f>IF(F60="","vyplňte měsíc ","") &amp; IF(H60="","a vyplňte rok","")</f>
        <v>vyplňte měsíc a vyplňte rok</v>
      </c>
      <c r="G61" s="23"/>
      <c r="H61" s="23"/>
      <c r="I61" s="24"/>
      <c r="J61" s="118"/>
    </row>
    <row r="62" spans="1:10" ht="5.0999999999999996" customHeight="1" x14ac:dyDescent="0.25">
      <c r="A62" s="117"/>
      <c r="B62" s="21"/>
      <c r="C62" s="28"/>
      <c r="D62" s="150"/>
      <c r="E62" s="65"/>
      <c r="F62" s="23"/>
      <c r="G62" s="23"/>
      <c r="H62" s="23"/>
      <c r="I62" s="24"/>
      <c r="J62" s="118"/>
    </row>
    <row r="63" spans="1:10" s="17" customFormat="1" x14ac:dyDescent="0.2">
      <c r="A63" s="119"/>
      <c r="B63" s="26"/>
      <c r="C63" s="14" t="s">
        <v>28</v>
      </c>
      <c r="D63" s="64" t="s">
        <v>29</v>
      </c>
      <c r="E63" s="46" t="s">
        <v>0</v>
      </c>
      <c r="F63" s="39" t="str">
        <f>IF(E63="Zvolte jednu z možností:","vyberte možnost","")</f>
        <v>vyberte možnost</v>
      </c>
      <c r="G63" s="23"/>
      <c r="H63" s="23"/>
      <c r="I63" s="27"/>
      <c r="J63" s="120"/>
    </row>
    <row r="64" spans="1:10" ht="5.0999999999999996" customHeight="1" x14ac:dyDescent="0.25">
      <c r="A64" s="117"/>
      <c r="B64" s="21"/>
      <c r="C64" s="28"/>
      <c r="D64" s="150"/>
      <c r="E64" s="65"/>
      <c r="F64" s="23"/>
      <c r="G64" s="23"/>
      <c r="H64" s="23"/>
      <c r="I64" s="24"/>
      <c r="J64" s="118"/>
    </row>
    <row r="65" spans="1:10" s="17" customFormat="1" x14ac:dyDescent="0.2">
      <c r="A65" s="119"/>
      <c r="B65" s="26"/>
      <c r="C65" s="14" t="s">
        <v>30</v>
      </c>
      <c r="D65" s="64" t="s">
        <v>31</v>
      </c>
      <c r="E65" s="46" t="s">
        <v>0</v>
      </c>
      <c r="F65" s="39" t="str">
        <f>IF(E65="Zvolte jednu z možností:","vyberte možnost","")</f>
        <v>vyberte možnost</v>
      </c>
      <c r="G65" s="23"/>
      <c r="H65" s="39" t="str">
        <f>IF(E65="Společenské vědy","vyberte konkrétní obor","") &amp; IF(E65="Fyzika a matematika","vyberte konkrétní obor","") &amp; IF(E65="Chemie","vyberte konkrétní obor","") &amp; IF(E65="Vědy o zemi","vyberte konkrétní obor","") &amp; IF(E65="Biovědy","vyberte konkrétní obor","") &amp; IF(E65="Lékařské vědy","vyberte konkrétní obor","") &amp; IF(E65="Zemědělství","vyberte konkrétní obor","") &amp; IF(E65="Informatika","vyberte konkrétní obor","") &amp; IF(E65="Průmysl","vyberte konkrétní obor","") &amp; IF(E65="Vojenství","vyberte konkrétní obor","")</f>
        <v/>
      </c>
      <c r="I65" s="27"/>
      <c r="J65" s="120"/>
    </row>
    <row r="66" spans="1:10" ht="5.0999999999999996" customHeight="1" x14ac:dyDescent="0.25">
      <c r="A66" s="117"/>
      <c r="B66" s="21"/>
      <c r="C66" s="28"/>
      <c r="D66" s="150"/>
      <c r="E66" s="65"/>
      <c r="F66" s="23"/>
      <c r="G66" s="23"/>
      <c r="H66" s="23"/>
      <c r="I66" s="24"/>
      <c r="J66" s="118"/>
    </row>
    <row r="67" spans="1:10" s="17" customFormat="1" x14ac:dyDescent="0.2">
      <c r="A67" s="119"/>
      <c r="B67" s="26"/>
      <c r="C67" s="14" t="s">
        <v>32</v>
      </c>
      <c r="D67" s="64" t="s">
        <v>33</v>
      </c>
      <c r="E67" s="46" t="s">
        <v>0</v>
      </c>
      <c r="F67" s="39" t="str">
        <f>IF(E67="Zvolte jednu z možností:","vyberte možnost","")</f>
        <v>vyberte možnost</v>
      </c>
      <c r="G67" s="23"/>
      <c r="H67" s="39" t="str">
        <f>IF(E67="Společenské vědy","vyberte konkrétní obor","") &amp; IF(E67="Fyzika a matematika","vyberte konkrétní obor","") &amp; IF(E67="Chemie","vyberte konkrétní obor","") &amp; IF(E67="Vědy o zemi","vyberte konkrétní obor","") &amp; IF(E67="Biovědy","vyberte konkrétní obor","") &amp; IF(E67="Lékařské vědy","vyberte konkrétní obor","") &amp; IF(E67="Zemědělství","vyberte konkrétní obor","") &amp; IF(E67="Informatika","vyberte konkrétní obor","") &amp; IF(E67="Průmysl","vyberte konkrétní obor","") &amp; IF(E67="Vojenství","vyberte konkrétní obor","")</f>
        <v/>
      </c>
      <c r="I67" s="27"/>
      <c r="J67" s="120"/>
    </row>
    <row r="68" spans="1:10" ht="5.0999999999999996" customHeight="1" x14ac:dyDescent="0.25">
      <c r="A68" s="117"/>
      <c r="B68" s="21"/>
      <c r="C68" s="28"/>
      <c r="D68" s="150"/>
      <c r="E68" s="65"/>
      <c r="F68" s="23"/>
      <c r="G68" s="23"/>
      <c r="H68" s="23"/>
      <c r="I68" s="24"/>
      <c r="J68" s="118"/>
    </row>
    <row r="69" spans="1:10" s="17" customFormat="1" x14ac:dyDescent="0.2">
      <c r="A69" s="119"/>
      <c r="B69" s="26"/>
      <c r="C69" s="14" t="s">
        <v>34</v>
      </c>
      <c r="D69" s="64" t="s">
        <v>35</v>
      </c>
      <c r="E69" s="46" t="s">
        <v>0</v>
      </c>
      <c r="F69" s="39" t="str">
        <f>IF(E69="Zvolte jednu z možností:","vyberte možnost","")</f>
        <v>vyberte možnost</v>
      </c>
      <c r="G69" s="23"/>
      <c r="H69" s="39" t="str">
        <f>IF(E69="Společenské vědy","vyberte konkrétní obor","") &amp; IF(E69="Fyzika a matematika","vyberte konkrétní obor","") &amp; IF(E69="Chemie","vyberte konkrétní obor","") &amp; IF(E69="Vědy o zemi","vyberte konkrétní obor","") &amp; IF(E69="Biovědy","vyberte konkrétní obor","") &amp; IF(E69="Lékařské vědy","vyberte konkrétní obor","") &amp; IF(E69="Zemědělství","vyberte konkrétní obor","") &amp; IF(E69="Informatika","vyberte konkrétní obor","") &amp; IF(E69="Průmysl","vyberte konkrétní obor","") &amp; IF(E69="Vojenství","vyberte konkrétní obor","")</f>
        <v/>
      </c>
      <c r="I69" s="27"/>
      <c r="J69" s="120"/>
    </row>
    <row r="70" spans="1:10" ht="5.0999999999999996" customHeight="1" x14ac:dyDescent="0.25">
      <c r="A70" s="117"/>
      <c r="B70" s="21"/>
      <c r="C70" s="28"/>
      <c r="D70" s="150"/>
      <c r="E70" s="65"/>
      <c r="F70" s="23"/>
      <c r="G70" s="23"/>
      <c r="H70" s="23"/>
      <c r="I70" s="24"/>
      <c r="J70" s="118"/>
    </row>
    <row r="71" spans="1:10" s="17" customFormat="1" x14ac:dyDescent="0.2">
      <c r="A71" s="119"/>
      <c r="B71" s="26"/>
      <c r="C71" s="14" t="s">
        <v>36</v>
      </c>
      <c r="D71" s="64" t="s">
        <v>37</v>
      </c>
      <c r="E71" s="46" t="s">
        <v>1</v>
      </c>
      <c r="F71" s="39" t="str">
        <f>IF(E71="Zadejte text.","vyplňte pole","")</f>
        <v>vyplňte pole</v>
      </c>
      <c r="G71" s="23"/>
      <c r="H71" s="23"/>
      <c r="I71" s="27"/>
      <c r="J71" s="120"/>
    </row>
    <row r="72" spans="1:10" ht="5.0999999999999996" customHeight="1" x14ac:dyDescent="0.25">
      <c r="A72" s="117"/>
      <c r="B72" s="21"/>
      <c r="C72" s="28"/>
      <c r="D72" s="150"/>
      <c r="E72" s="65"/>
      <c r="F72" s="23"/>
      <c r="G72" s="23"/>
      <c r="H72" s="23"/>
      <c r="I72" s="24"/>
      <c r="J72" s="118"/>
    </row>
    <row r="73" spans="1:10" s="17" customFormat="1" x14ac:dyDescent="0.2">
      <c r="A73" s="119"/>
      <c r="B73" s="26"/>
      <c r="C73" s="14" t="s">
        <v>38</v>
      </c>
      <c r="D73" s="64" t="s">
        <v>39</v>
      </c>
      <c r="E73" s="46" t="s">
        <v>1</v>
      </c>
      <c r="F73" s="39" t="str">
        <f>IF(E73="Zadejte text.","vyplňte pole","")</f>
        <v>vyplňte pole</v>
      </c>
      <c r="G73" s="23"/>
      <c r="H73" s="23"/>
      <c r="I73" s="27"/>
      <c r="J73" s="120"/>
    </row>
    <row r="74" spans="1:10" ht="5.0999999999999996" customHeight="1" x14ac:dyDescent="0.25">
      <c r="A74" s="117"/>
      <c r="B74" s="21"/>
      <c r="C74" s="28"/>
      <c r="D74" s="150"/>
      <c r="E74" s="65"/>
      <c r="F74" s="23"/>
      <c r="G74" s="23"/>
      <c r="H74" s="23"/>
      <c r="I74" s="24"/>
      <c r="J74" s="118"/>
    </row>
    <row r="75" spans="1:10" s="17" customFormat="1" x14ac:dyDescent="0.2">
      <c r="A75" s="119"/>
      <c r="B75" s="26"/>
      <c r="C75" s="14" t="s">
        <v>40</v>
      </c>
      <c r="D75" s="64" t="s">
        <v>41</v>
      </c>
      <c r="E75" s="126" t="str">
        <f>E30</f>
        <v>Zadejte text.</v>
      </c>
      <c r="F75" s="39"/>
      <c r="G75" s="23"/>
      <c r="H75" s="23"/>
      <c r="I75" s="27"/>
      <c r="J75" s="120"/>
    </row>
    <row r="76" spans="1:10" ht="5.0999999999999996" customHeight="1" x14ac:dyDescent="0.25">
      <c r="A76" s="117"/>
      <c r="B76" s="21"/>
      <c r="C76" s="28"/>
      <c r="D76" s="150"/>
      <c r="E76" s="65"/>
      <c r="F76" s="23"/>
      <c r="G76" s="23"/>
      <c r="H76" s="23"/>
      <c r="I76" s="24"/>
      <c r="J76" s="118"/>
    </row>
    <row r="77" spans="1:10" s="17" customFormat="1" x14ac:dyDescent="0.2">
      <c r="A77" s="119"/>
      <c r="B77" s="26"/>
      <c r="C77" s="14" t="s">
        <v>42</v>
      </c>
      <c r="D77" s="64" t="s">
        <v>43</v>
      </c>
      <c r="E77" s="46" t="s">
        <v>0</v>
      </c>
      <c r="F77" s="39" t="str">
        <f>IF(E77="Zvolte jednu z možností:","vyberte možnost","")</f>
        <v>vyberte možnost</v>
      </c>
      <c r="G77" s="23"/>
      <c r="H77" s="23"/>
      <c r="I77" s="27"/>
      <c r="J77" s="120"/>
    </row>
    <row r="78" spans="1:10" ht="5.0999999999999996" customHeight="1" x14ac:dyDescent="0.25">
      <c r="A78" s="117"/>
      <c r="B78" s="21"/>
      <c r="C78" s="28"/>
      <c r="D78" s="150"/>
      <c r="E78" s="65"/>
      <c r="F78" s="23"/>
      <c r="G78" s="23"/>
      <c r="H78" s="23"/>
      <c r="I78" s="24"/>
      <c r="J78" s="118"/>
    </row>
    <row r="79" spans="1:10" s="17" customFormat="1" x14ac:dyDescent="0.2">
      <c r="A79" s="119"/>
      <c r="B79" s="26"/>
      <c r="C79" s="14" t="s">
        <v>47</v>
      </c>
      <c r="D79" s="157" t="s">
        <v>46</v>
      </c>
      <c r="E79" s="65"/>
      <c r="F79" s="34"/>
      <c r="G79" s="34"/>
      <c r="H79" s="23"/>
      <c r="I79" s="27"/>
      <c r="J79" s="120"/>
    </row>
    <row r="80" spans="1:10" s="17" customFormat="1" ht="38.25" x14ac:dyDescent="0.2">
      <c r="A80" s="119"/>
      <c r="B80" s="26"/>
      <c r="C80" s="14"/>
      <c r="D80" s="158" t="s">
        <v>56</v>
      </c>
      <c r="E80" s="46" t="s">
        <v>0</v>
      </c>
      <c r="F80" s="39" t="str">
        <f>IF(E80="Zvolte jednu z možností:","vyberte možnost","")</f>
        <v>vyberte možnost</v>
      </c>
      <c r="G80" s="23"/>
      <c r="H80" s="39" t="str">
        <f>IF(E80="Konkurenceschopná ekonomika založená na znalostech","vyberte konkrétní cíl","") &amp; IF(E80="Udržitelnost energetiky a materiálových zdrojů","vyberte konkrétní cíl","") &amp; IF(E80="Prostředí pro kvalitní život","vyberte konkrétní cíl","") &amp; IF(E80="Sociální a kulturní výzvy","vyberte konkrétní cíl","") &amp; IF(E80="Zdravá populace","vyberte konkrétní cíl","") &amp; IF(E80="Bezpečná společnost","vyberte konkrétní cíl","")</f>
        <v/>
      </c>
      <c r="I80" s="27"/>
      <c r="J80" s="120"/>
    </row>
    <row r="81" spans="1:10" ht="5.0999999999999996" customHeight="1" x14ac:dyDescent="0.25">
      <c r="A81" s="117"/>
      <c r="B81" s="21"/>
      <c r="C81" s="28"/>
      <c r="D81" s="150"/>
      <c r="E81" s="65"/>
      <c r="F81" s="23"/>
      <c r="G81" s="23"/>
      <c r="H81" s="23"/>
      <c r="I81" s="24"/>
      <c r="J81" s="118"/>
    </row>
    <row r="82" spans="1:10" s="17" customFormat="1" x14ac:dyDescent="0.2">
      <c r="A82" s="119"/>
      <c r="B82" s="26"/>
      <c r="C82" s="14" t="s">
        <v>48</v>
      </c>
      <c r="D82" s="64" t="s">
        <v>44</v>
      </c>
      <c r="E82" s="46" t="s">
        <v>1</v>
      </c>
      <c r="F82" s="39" t="str">
        <f>IF(E82="Zadejte text.","vyplňte pole","")</f>
        <v>vyplňte pole</v>
      </c>
      <c r="G82" s="23"/>
      <c r="H82" s="23"/>
      <c r="I82" s="27"/>
      <c r="J82" s="120"/>
    </row>
    <row r="83" spans="1:10" ht="5.0999999999999996" customHeight="1" x14ac:dyDescent="0.25">
      <c r="A83" s="117"/>
      <c r="B83" s="21"/>
      <c r="C83" s="28"/>
      <c r="D83" s="150"/>
      <c r="E83" s="65"/>
      <c r="F83" s="23"/>
      <c r="G83" s="23"/>
      <c r="H83" s="23"/>
      <c r="I83" s="24"/>
      <c r="J83" s="118"/>
    </row>
    <row r="84" spans="1:10" s="17" customFormat="1" x14ac:dyDescent="0.2">
      <c r="A84" s="119"/>
      <c r="B84" s="26"/>
      <c r="C84" s="14" t="s">
        <v>167</v>
      </c>
      <c r="D84" s="64" t="s">
        <v>195</v>
      </c>
      <c r="E84" s="46" t="s">
        <v>0</v>
      </c>
      <c r="F84" s="39" t="str">
        <f>IF(E84="Zvolte jednu z možností:","vyberte možnost","")</f>
        <v>vyberte možnost</v>
      </c>
      <c r="G84" s="23"/>
      <c r="H84" s="23"/>
      <c r="I84" s="27"/>
      <c r="J84" s="120"/>
    </row>
    <row r="85" spans="1:10" ht="5.0999999999999996" customHeight="1" x14ac:dyDescent="0.25">
      <c r="A85" s="117"/>
      <c r="B85" s="36"/>
      <c r="C85" s="107"/>
      <c r="D85" s="159"/>
      <c r="E85" s="66"/>
      <c r="F85" s="30"/>
      <c r="G85" s="30"/>
      <c r="H85" s="30"/>
      <c r="I85" s="37"/>
      <c r="J85" s="118"/>
    </row>
    <row r="86" spans="1:10" s="17" customFormat="1" x14ac:dyDescent="0.2">
      <c r="A86" s="119"/>
      <c r="B86" s="32"/>
      <c r="C86" s="170"/>
      <c r="D86" s="160"/>
      <c r="E86" s="50"/>
      <c r="F86" s="33"/>
      <c r="G86" s="33"/>
      <c r="H86" s="33"/>
      <c r="I86" s="32"/>
      <c r="J86" s="120"/>
    </row>
    <row r="87" spans="1:10" s="17" customFormat="1" ht="19.5" customHeight="1" x14ac:dyDescent="0.2">
      <c r="A87" s="119"/>
      <c r="B87" s="232" t="s">
        <v>58</v>
      </c>
      <c r="C87" s="233"/>
      <c r="D87" s="233"/>
      <c r="E87" s="233"/>
      <c r="F87" s="233"/>
      <c r="G87" s="233"/>
      <c r="H87" s="233"/>
      <c r="I87" s="234"/>
      <c r="J87" s="120"/>
    </row>
    <row r="88" spans="1:10" s="17" customFormat="1" ht="5.0999999999999996" customHeight="1" x14ac:dyDescent="0.2">
      <c r="A88" s="119"/>
      <c r="B88" s="21"/>
      <c r="C88" s="28"/>
      <c r="D88" s="150"/>
      <c r="E88" s="65"/>
      <c r="F88" s="23"/>
      <c r="G88" s="23"/>
      <c r="H88" s="23"/>
      <c r="I88" s="24"/>
      <c r="J88" s="120"/>
    </row>
    <row r="89" spans="1:10" s="17" customFormat="1" x14ac:dyDescent="0.2">
      <c r="A89" s="119"/>
      <c r="B89" s="26"/>
      <c r="C89" s="14" t="s">
        <v>59</v>
      </c>
      <c r="D89" s="64" t="s">
        <v>45</v>
      </c>
      <c r="E89" s="65"/>
      <c r="F89" s="23"/>
      <c r="G89" s="23"/>
      <c r="H89" s="23"/>
      <c r="I89" s="27"/>
      <c r="J89" s="120"/>
    </row>
    <row r="90" spans="1:10" s="17" customFormat="1" ht="38.25" x14ac:dyDescent="0.2">
      <c r="A90" s="119"/>
      <c r="B90" s="26"/>
      <c r="C90" s="14"/>
      <c r="D90" s="161" t="s">
        <v>5</v>
      </c>
      <c r="E90" s="46" t="s">
        <v>1</v>
      </c>
      <c r="F90" s="39" t="str">
        <f>IF(E90="Zadejte text.","vyplňte pole","")</f>
        <v>vyplňte pole</v>
      </c>
      <c r="G90" s="23"/>
      <c r="H90" s="23"/>
      <c r="I90" s="27"/>
      <c r="J90" s="120"/>
    </row>
    <row r="91" spans="1:10" s="17" customFormat="1" ht="5.0999999999999996" customHeight="1" x14ac:dyDescent="0.2">
      <c r="A91" s="119"/>
      <c r="B91" s="21"/>
      <c r="C91" s="28"/>
      <c r="D91" s="150"/>
      <c r="E91" s="65"/>
      <c r="F91" s="34"/>
      <c r="G91" s="23"/>
      <c r="H91" s="23"/>
      <c r="I91" s="24"/>
      <c r="J91" s="120"/>
    </row>
    <row r="92" spans="1:10" s="17" customFormat="1" x14ac:dyDescent="0.2">
      <c r="A92" s="119"/>
      <c r="B92" s="26"/>
      <c r="C92" s="14" t="s">
        <v>60</v>
      </c>
      <c r="D92" s="64" t="s">
        <v>65</v>
      </c>
      <c r="E92" s="65"/>
      <c r="F92" s="34"/>
      <c r="G92" s="23"/>
      <c r="H92" s="23"/>
      <c r="I92" s="27"/>
      <c r="J92" s="120"/>
    </row>
    <row r="93" spans="1:10" s="17" customFormat="1" ht="38.25" x14ac:dyDescent="0.2">
      <c r="A93" s="119"/>
      <c r="B93" s="26"/>
      <c r="C93" s="14"/>
      <c r="D93" s="161" t="s">
        <v>183</v>
      </c>
      <c r="E93" s="46" t="s">
        <v>0</v>
      </c>
      <c r="F93" s="39" t="str">
        <f>IF(E93="Zvolte jednu z možností:","vyberte možnost","")</f>
        <v>vyberte možnost</v>
      </c>
      <c r="G93" s="23"/>
      <c r="H93" s="23"/>
      <c r="I93" s="27"/>
      <c r="J93" s="120"/>
    </row>
    <row r="94" spans="1:10" s="17" customFormat="1" ht="5.0999999999999996" customHeight="1" x14ac:dyDescent="0.2">
      <c r="A94" s="119"/>
      <c r="B94" s="21"/>
      <c r="C94" s="28"/>
      <c r="D94" s="150"/>
      <c r="E94" s="65"/>
      <c r="F94" s="34"/>
      <c r="G94" s="23"/>
      <c r="H94" s="23"/>
      <c r="I94" s="24"/>
      <c r="J94" s="120"/>
    </row>
    <row r="95" spans="1:10" s="17" customFormat="1" x14ac:dyDescent="0.2">
      <c r="A95" s="119"/>
      <c r="B95" s="26"/>
      <c r="C95" s="14" t="s">
        <v>61</v>
      </c>
      <c r="D95" s="64" t="s">
        <v>62</v>
      </c>
      <c r="E95" s="65"/>
      <c r="F95" s="34"/>
      <c r="G95" s="23"/>
      <c r="H95" s="23"/>
      <c r="I95" s="27"/>
      <c r="J95" s="120"/>
    </row>
    <row r="96" spans="1:10" s="17" customFormat="1" ht="89.25" x14ac:dyDescent="0.2">
      <c r="A96" s="119"/>
      <c r="B96" s="26"/>
      <c r="C96" s="14"/>
      <c r="D96" s="161" t="s">
        <v>66</v>
      </c>
      <c r="E96" s="46" t="s">
        <v>1</v>
      </c>
      <c r="F96" s="39" t="str">
        <f>IF(E96="Zadejte text.","vyplňte pole","")</f>
        <v>vyplňte pole</v>
      </c>
      <c r="G96" s="23"/>
      <c r="H96" s="23"/>
      <c r="I96" s="27"/>
      <c r="J96" s="120"/>
    </row>
    <row r="97" spans="1:10" s="17" customFormat="1" ht="5.0999999999999996" customHeight="1" x14ac:dyDescent="0.2">
      <c r="A97" s="119"/>
      <c r="B97" s="21"/>
      <c r="C97" s="28"/>
      <c r="D97" s="150"/>
      <c r="E97" s="65"/>
      <c r="F97" s="34"/>
      <c r="G97" s="23"/>
      <c r="H97" s="23"/>
      <c r="I97" s="24"/>
      <c r="J97" s="120"/>
    </row>
    <row r="98" spans="1:10" s="17" customFormat="1" x14ac:dyDescent="0.2">
      <c r="A98" s="119"/>
      <c r="B98" s="26"/>
      <c r="C98" s="14" t="s">
        <v>63</v>
      </c>
      <c r="D98" s="157" t="s">
        <v>67</v>
      </c>
      <c r="E98" s="65"/>
      <c r="F98" s="34"/>
      <c r="G98" s="23"/>
      <c r="H98" s="23"/>
      <c r="I98" s="27"/>
      <c r="J98" s="120"/>
    </row>
    <row r="99" spans="1:10" s="17" customFormat="1" ht="76.5" x14ac:dyDescent="0.2">
      <c r="A99" s="119"/>
      <c r="B99" s="26"/>
      <c r="C99" s="14"/>
      <c r="D99" s="161" t="s">
        <v>68</v>
      </c>
      <c r="E99" s="46" t="s">
        <v>1</v>
      </c>
      <c r="F99" s="39" t="str">
        <f>IF(E99="Zadejte text.","vyplňte pole","")</f>
        <v>vyplňte pole</v>
      </c>
      <c r="G99" s="23"/>
      <c r="H99" s="23"/>
      <c r="I99" s="27"/>
      <c r="J99" s="120"/>
    </row>
    <row r="100" spans="1:10" s="17" customFormat="1" ht="5.0999999999999996" customHeight="1" x14ac:dyDescent="0.2">
      <c r="A100" s="119"/>
      <c r="B100" s="21"/>
      <c r="C100" s="28"/>
      <c r="D100" s="150"/>
      <c r="E100" s="65"/>
      <c r="F100" s="34"/>
      <c r="G100" s="23"/>
      <c r="H100" s="23"/>
      <c r="I100" s="24"/>
      <c r="J100" s="120"/>
    </row>
    <row r="101" spans="1:10" s="17" customFormat="1" x14ac:dyDescent="0.2">
      <c r="A101" s="119"/>
      <c r="B101" s="26"/>
      <c r="C101" s="14" t="s">
        <v>64</v>
      </c>
      <c r="D101" s="64" t="s">
        <v>69</v>
      </c>
      <c r="E101" s="65"/>
      <c r="F101" s="34"/>
      <c r="G101" s="23"/>
      <c r="H101" s="23"/>
      <c r="I101" s="27"/>
      <c r="J101" s="120"/>
    </row>
    <row r="102" spans="1:10" s="17" customFormat="1" ht="25.5" x14ac:dyDescent="0.2">
      <c r="A102" s="119"/>
      <c r="B102" s="26"/>
      <c r="C102" s="14"/>
      <c r="D102" s="161" t="s">
        <v>10</v>
      </c>
      <c r="E102" s="46" t="s">
        <v>1</v>
      </c>
      <c r="F102" s="39" t="str">
        <f>IF(E102="Zadejte text.","vyplňte pole","")</f>
        <v>vyplňte pole</v>
      </c>
      <c r="G102" s="23"/>
      <c r="H102" s="23"/>
      <c r="I102" s="27"/>
      <c r="J102" s="120"/>
    </row>
    <row r="103" spans="1:10" s="17" customFormat="1" ht="5.0999999999999996" customHeight="1" x14ac:dyDescent="0.2">
      <c r="A103" s="119"/>
      <c r="B103" s="36"/>
      <c r="C103" s="107"/>
      <c r="D103" s="159"/>
      <c r="E103" s="66"/>
      <c r="F103" s="30"/>
      <c r="G103" s="30"/>
      <c r="H103" s="30"/>
      <c r="I103" s="37"/>
      <c r="J103" s="120"/>
    </row>
    <row r="104" spans="1:10" x14ac:dyDescent="0.2">
      <c r="A104" s="117"/>
      <c r="B104" s="33"/>
      <c r="C104" s="111"/>
      <c r="D104" s="162"/>
      <c r="E104" s="68"/>
      <c r="F104" s="38"/>
      <c r="G104" s="38"/>
      <c r="H104" s="38"/>
      <c r="I104" s="33"/>
      <c r="J104" s="118"/>
    </row>
    <row r="105" spans="1:10" ht="19.5" x14ac:dyDescent="0.25">
      <c r="A105" s="117"/>
      <c r="B105" s="232" t="s">
        <v>173</v>
      </c>
      <c r="C105" s="233"/>
      <c r="D105" s="233"/>
      <c r="E105" s="233"/>
      <c r="F105" s="233"/>
      <c r="G105" s="233"/>
      <c r="H105" s="233"/>
      <c r="I105" s="234"/>
      <c r="J105" s="118"/>
    </row>
    <row r="106" spans="1:10" ht="5.0999999999999996" customHeight="1" x14ac:dyDescent="0.25">
      <c r="A106" s="117"/>
      <c r="B106" s="18"/>
      <c r="C106" s="167"/>
      <c r="D106" s="163"/>
      <c r="E106" s="67"/>
      <c r="F106" s="91"/>
      <c r="G106" s="91"/>
      <c r="H106" s="91"/>
      <c r="I106" s="20"/>
      <c r="J106" s="118"/>
    </row>
    <row r="107" spans="1:10" ht="15" x14ac:dyDescent="0.2">
      <c r="A107" s="117"/>
      <c r="B107" s="26"/>
      <c r="C107" s="171"/>
      <c r="D107" s="164" t="s">
        <v>114</v>
      </c>
      <c r="E107" s="92" t="s">
        <v>115</v>
      </c>
      <c r="F107" s="23"/>
      <c r="G107" s="23"/>
      <c r="H107" s="23"/>
      <c r="I107" s="27"/>
      <c r="J107" s="118"/>
    </row>
    <row r="108" spans="1:10" ht="5.0999999999999996" customHeight="1" x14ac:dyDescent="0.2">
      <c r="A108" s="117"/>
      <c r="B108" s="29"/>
      <c r="C108" s="172"/>
      <c r="D108" s="125"/>
      <c r="E108" s="66"/>
      <c r="F108" s="30"/>
      <c r="G108" s="30"/>
      <c r="H108" s="30"/>
      <c r="I108" s="31"/>
      <c r="J108" s="118"/>
    </row>
    <row r="109" spans="1:10" x14ac:dyDescent="0.2">
      <c r="A109" s="117"/>
      <c r="B109" s="33"/>
      <c r="C109" s="111"/>
      <c r="D109" s="162"/>
      <c r="E109" s="68"/>
      <c r="F109" s="38"/>
      <c r="G109" s="38"/>
      <c r="H109" s="38"/>
      <c r="I109" s="33"/>
      <c r="J109" s="118"/>
    </row>
    <row r="110" spans="1:10" x14ac:dyDescent="0.2">
      <c r="A110" s="117"/>
      <c r="B110" s="33"/>
      <c r="C110" s="111"/>
      <c r="D110" s="162"/>
      <c r="E110" s="68"/>
      <c r="F110" s="38"/>
      <c r="G110" s="38"/>
      <c r="H110" s="38"/>
      <c r="I110" s="33"/>
      <c r="J110" s="118"/>
    </row>
    <row r="111" spans="1:10" ht="19.5" x14ac:dyDescent="0.25">
      <c r="A111" s="117"/>
      <c r="B111" s="232" t="s">
        <v>91</v>
      </c>
      <c r="C111" s="233"/>
      <c r="D111" s="233"/>
      <c r="E111" s="233"/>
      <c r="F111" s="233"/>
      <c r="G111" s="233"/>
      <c r="H111" s="233"/>
      <c r="I111" s="234"/>
      <c r="J111" s="118"/>
    </row>
    <row r="112" spans="1:10" ht="5.0999999999999996" customHeight="1" x14ac:dyDescent="0.25">
      <c r="A112" s="117"/>
      <c r="B112" s="18"/>
      <c r="C112" s="167"/>
      <c r="D112" s="163"/>
      <c r="E112" s="67"/>
      <c r="F112" s="91"/>
      <c r="G112" s="91"/>
      <c r="H112" s="91"/>
      <c r="I112" s="20"/>
      <c r="J112" s="118"/>
    </row>
    <row r="113" spans="1:10" ht="15" x14ac:dyDescent="0.2">
      <c r="A113" s="117"/>
      <c r="B113" s="26"/>
      <c r="C113" s="171"/>
      <c r="D113" s="164" t="s">
        <v>114</v>
      </c>
      <c r="E113" s="92" t="s">
        <v>115</v>
      </c>
      <c r="F113" s="23"/>
      <c r="G113" s="23"/>
      <c r="H113" s="23"/>
      <c r="I113" s="27"/>
      <c r="J113" s="118"/>
    </row>
    <row r="114" spans="1:10" ht="5.0999999999999996" customHeight="1" x14ac:dyDescent="0.2">
      <c r="A114" s="117"/>
      <c r="B114" s="29"/>
      <c r="C114" s="172"/>
      <c r="D114" s="125"/>
      <c r="E114" s="66"/>
      <c r="F114" s="30"/>
      <c r="G114" s="30"/>
      <c r="H114" s="30"/>
      <c r="I114" s="31"/>
      <c r="J114" s="118"/>
    </row>
    <row r="115" spans="1:10" x14ac:dyDescent="0.2">
      <c r="A115" s="117"/>
      <c r="B115" s="33"/>
      <c r="C115" s="111"/>
      <c r="D115" s="162"/>
      <c r="E115" s="68"/>
      <c r="F115" s="38"/>
      <c r="G115" s="38"/>
      <c r="H115" s="38"/>
      <c r="I115" s="33"/>
      <c r="J115" s="118"/>
    </row>
    <row r="116" spans="1:10" ht="19.5" x14ac:dyDescent="0.25">
      <c r="A116" s="117"/>
      <c r="B116" s="232" t="s">
        <v>174</v>
      </c>
      <c r="C116" s="233"/>
      <c r="D116" s="233"/>
      <c r="E116" s="233"/>
      <c r="F116" s="233"/>
      <c r="G116" s="233"/>
      <c r="H116" s="233"/>
      <c r="I116" s="234"/>
      <c r="J116" s="118"/>
    </row>
    <row r="117" spans="1:10" ht="5.0999999999999996" customHeight="1" x14ac:dyDescent="0.25">
      <c r="A117" s="117"/>
      <c r="B117" s="18"/>
      <c r="C117" s="167"/>
      <c r="D117" s="163"/>
      <c r="E117" s="67"/>
      <c r="F117" s="91"/>
      <c r="G117" s="91"/>
      <c r="H117" s="91"/>
      <c r="I117" s="20"/>
      <c r="J117" s="118"/>
    </row>
    <row r="118" spans="1:10" ht="15" x14ac:dyDescent="0.2">
      <c r="A118" s="117"/>
      <c r="B118" s="26"/>
      <c r="C118" s="171"/>
      <c r="D118" s="164" t="s">
        <v>114</v>
      </c>
      <c r="E118" s="92" t="s">
        <v>115</v>
      </c>
      <c r="F118" s="23"/>
      <c r="G118" s="23"/>
      <c r="H118" s="23"/>
      <c r="I118" s="27"/>
      <c r="J118" s="118"/>
    </row>
    <row r="119" spans="1:10" ht="5.0999999999999996" customHeight="1" x14ac:dyDescent="0.2">
      <c r="A119" s="117"/>
      <c r="B119" s="29"/>
      <c r="C119" s="172"/>
      <c r="D119" s="125"/>
      <c r="E119" s="66"/>
      <c r="F119" s="30"/>
      <c r="G119" s="30"/>
      <c r="H119" s="30"/>
      <c r="I119" s="31"/>
      <c r="J119" s="118"/>
    </row>
    <row r="120" spans="1:10" x14ac:dyDescent="0.2">
      <c r="A120" s="117"/>
      <c r="B120" s="33"/>
      <c r="C120" s="111"/>
      <c r="D120" s="162"/>
      <c r="E120" s="68"/>
      <c r="F120" s="38"/>
      <c r="G120" s="38"/>
      <c r="H120" s="38"/>
      <c r="I120" s="33"/>
      <c r="J120" s="118"/>
    </row>
    <row r="121" spans="1:10" ht="19.5" x14ac:dyDescent="0.2">
      <c r="A121" s="117"/>
      <c r="B121" s="232" t="s">
        <v>175</v>
      </c>
      <c r="C121" s="233"/>
      <c r="D121" s="233"/>
      <c r="E121" s="233"/>
      <c r="F121" s="233"/>
      <c r="G121" s="233"/>
      <c r="H121" s="233"/>
      <c r="I121" s="234"/>
      <c r="J121" s="120"/>
    </row>
    <row r="122" spans="1:10" x14ac:dyDescent="0.2">
      <c r="A122" s="117"/>
      <c r="B122" s="21"/>
      <c r="C122" s="28"/>
      <c r="D122" s="150"/>
      <c r="E122" s="65"/>
      <c r="F122" s="23"/>
      <c r="G122" s="23"/>
      <c r="H122" s="23"/>
      <c r="I122" s="24"/>
      <c r="J122" s="120"/>
    </row>
    <row r="123" spans="1:10" x14ac:dyDescent="0.2">
      <c r="A123" s="117"/>
      <c r="B123" s="26"/>
      <c r="C123" s="14" t="s">
        <v>139</v>
      </c>
      <c r="D123" s="64" t="s">
        <v>140</v>
      </c>
      <c r="E123" s="65"/>
      <c r="F123" s="23"/>
      <c r="G123" s="23"/>
      <c r="H123" s="23"/>
      <c r="I123" s="27"/>
      <c r="J123" s="120"/>
    </row>
    <row r="124" spans="1:10" ht="102" x14ac:dyDescent="0.2">
      <c r="A124" s="117"/>
      <c r="B124" s="26"/>
      <c r="C124" s="14"/>
      <c r="D124" s="161" t="s">
        <v>157</v>
      </c>
      <c r="E124" s="46" t="s">
        <v>1</v>
      </c>
      <c r="F124" s="39" t="str">
        <f>IF(E124="Zadejte text.","vyplňte pole","")</f>
        <v>vyplňte pole</v>
      </c>
      <c r="G124" s="23"/>
      <c r="H124" s="23"/>
      <c r="I124" s="27"/>
      <c r="J124" s="118"/>
    </row>
    <row r="125" spans="1:10" ht="5.0999999999999996" customHeight="1" x14ac:dyDescent="0.2">
      <c r="A125" s="117"/>
      <c r="B125" s="21"/>
      <c r="C125" s="28"/>
      <c r="D125" s="150"/>
      <c r="E125" s="65"/>
      <c r="F125" s="34"/>
      <c r="G125" s="23"/>
      <c r="H125" s="23"/>
      <c r="I125" s="24"/>
      <c r="J125" s="118"/>
    </row>
    <row r="126" spans="1:10" x14ac:dyDescent="0.2">
      <c r="A126" s="117"/>
      <c r="B126" s="26"/>
      <c r="C126" s="14" t="s">
        <v>141</v>
      </c>
      <c r="D126" s="64" t="s">
        <v>142</v>
      </c>
      <c r="E126" s="65"/>
      <c r="F126" s="34"/>
      <c r="G126" s="23"/>
      <c r="H126" s="23"/>
      <c r="I126" s="27"/>
      <c r="J126" s="118"/>
    </row>
    <row r="127" spans="1:10" ht="204" x14ac:dyDescent="0.2">
      <c r="A127" s="117"/>
      <c r="B127" s="26"/>
      <c r="C127" s="14"/>
      <c r="D127" s="161" t="s">
        <v>158</v>
      </c>
      <c r="E127" s="46" t="s">
        <v>1</v>
      </c>
      <c r="F127" s="39" t="str">
        <f>IF(E127="Zadejte text.","vyplňte pole","")</f>
        <v>vyplňte pole</v>
      </c>
      <c r="G127" s="23"/>
      <c r="H127" s="23"/>
      <c r="I127" s="27"/>
      <c r="J127" s="118"/>
    </row>
    <row r="128" spans="1:10" ht="5.0999999999999996" customHeight="1" x14ac:dyDescent="0.2">
      <c r="A128" s="117"/>
      <c r="B128" s="21"/>
      <c r="C128" s="28"/>
      <c r="D128" s="150"/>
      <c r="E128" s="65"/>
      <c r="F128" s="34"/>
      <c r="G128" s="23"/>
      <c r="H128" s="23"/>
      <c r="I128" s="24"/>
      <c r="J128" s="118"/>
    </row>
    <row r="129" spans="1:10" x14ac:dyDescent="0.2">
      <c r="A129" s="117"/>
      <c r="B129" s="26"/>
      <c r="C129" s="14" t="s">
        <v>144</v>
      </c>
      <c r="D129" s="64" t="s">
        <v>143</v>
      </c>
      <c r="E129" s="65"/>
      <c r="F129" s="34"/>
      <c r="G129" s="23"/>
      <c r="H129" s="23"/>
      <c r="I129" s="27"/>
      <c r="J129" s="118"/>
    </row>
    <row r="130" spans="1:10" ht="25.5" x14ac:dyDescent="0.2">
      <c r="A130" s="117"/>
      <c r="B130" s="26"/>
      <c r="C130" s="14"/>
      <c r="D130" s="161" t="s">
        <v>145</v>
      </c>
      <c r="E130" s="46" t="s">
        <v>1</v>
      </c>
      <c r="F130" s="39" t="str">
        <f>IF(E130="Zadejte text.","vyplňte pole","")</f>
        <v>vyplňte pole</v>
      </c>
      <c r="G130" s="23"/>
      <c r="H130" s="23"/>
      <c r="I130" s="27"/>
      <c r="J130" s="118"/>
    </row>
    <row r="131" spans="1:10" ht="5.0999999999999996" customHeight="1" x14ac:dyDescent="0.2">
      <c r="A131" s="117"/>
      <c r="B131" s="36"/>
      <c r="C131" s="107"/>
      <c r="D131" s="159"/>
      <c r="E131" s="66"/>
      <c r="F131" s="30"/>
      <c r="G131" s="30"/>
      <c r="H131" s="30"/>
      <c r="I131" s="37"/>
      <c r="J131" s="120"/>
    </row>
    <row r="132" spans="1:10" x14ac:dyDescent="0.25">
      <c r="A132" s="117"/>
      <c r="B132" s="33"/>
      <c r="C132" s="111"/>
      <c r="D132" s="152"/>
      <c r="E132" s="50"/>
      <c r="F132" s="33"/>
      <c r="G132" s="33"/>
      <c r="H132" s="33"/>
      <c r="I132" s="33"/>
      <c r="J132" s="118"/>
    </row>
    <row r="133" spans="1:10" ht="19.5" customHeight="1" x14ac:dyDescent="0.2">
      <c r="A133" s="117"/>
      <c r="B133" s="232" t="s">
        <v>176</v>
      </c>
      <c r="C133" s="233"/>
      <c r="D133" s="233"/>
      <c r="E133" s="233"/>
      <c r="F133" s="233"/>
      <c r="G133" s="233"/>
      <c r="H133" s="233"/>
      <c r="I133" s="234"/>
      <c r="J133" s="120"/>
    </row>
    <row r="134" spans="1:10" x14ac:dyDescent="0.2">
      <c r="A134" s="117"/>
      <c r="B134" s="21"/>
      <c r="C134" s="28"/>
      <c r="D134" s="150"/>
      <c r="E134" s="65"/>
      <c r="F134" s="23"/>
      <c r="G134" s="23"/>
      <c r="H134" s="23"/>
      <c r="I134" s="24"/>
      <c r="J134" s="120"/>
    </row>
    <row r="135" spans="1:10" x14ac:dyDescent="0.2">
      <c r="A135" s="117"/>
      <c r="B135" s="26"/>
      <c r="C135" s="14" t="s">
        <v>146</v>
      </c>
      <c r="D135" s="64" t="s">
        <v>163</v>
      </c>
      <c r="E135" s="65"/>
      <c r="F135" s="23"/>
      <c r="G135" s="23"/>
      <c r="H135" s="23"/>
      <c r="I135" s="27"/>
      <c r="J135" s="120"/>
    </row>
    <row r="136" spans="1:10" ht="89.25" x14ac:dyDescent="0.2">
      <c r="A136" s="117"/>
      <c r="B136" s="26"/>
      <c r="C136" s="14"/>
      <c r="D136" s="161" t="s">
        <v>156</v>
      </c>
      <c r="E136" s="46" t="s">
        <v>1</v>
      </c>
      <c r="F136" s="39" t="str">
        <f>IF(E136="Zadejte text.","vyplňte pole","")</f>
        <v>vyplňte pole</v>
      </c>
      <c r="G136" s="23"/>
      <c r="H136" s="23"/>
      <c r="I136" s="27"/>
      <c r="J136" s="118"/>
    </row>
    <row r="137" spans="1:10" ht="5.0999999999999996" customHeight="1" x14ac:dyDescent="0.2">
      <c r="A137" s="117"/>
      <c r="B137" s="21"/>
      <c r="C137" s="28"/>
      <c r="D137" s="150"/>
      <c r="E137" s="65"/>
      <c r="F137" s="34"/>
      <c r="G137" s="23"/>
      <c r="H137" s="23"/>
      <c r="I137" s="24"/>
      <c r="J137" s="118"/>
    </row>
    <row r="138" spans="1:10" x14ac:dyDescent="0.2">
      <c r="A138" s="117"/>
      <c r="B138" s="26"/>
      <c r="C138" s="14" t="s">
        <v>147</v>
      </c>
      <c r="D138" s="64" t="s">
        <v>148</v>
      </c>
      <c r="E138" s="65"/>
      <c r="F138" s="34"/>
      <c r="G138" s="23"/>
      <c r="H138" s="23"/>
      <c r="I138" s="27"/>
      <c r="J138" s="118"/>
    </row>
    <row r="139" spans="1:10" ht="38.25" x14ac:dyDescent="0.2">
      <c r="A139" s="117"/>
      <c r="B139" s="26"/>
      <c r="C139" s="14"/>
      <c r="D139" s="161" t="s">
        <v>159</v>
      </c>
      <c r="E139" s="46" t="s">
        <v>1</v>
      </c>
      <c r="F139" s="39" t="str">
        <f>IF(E139="Zadejte text.","vyplňte pole","")</f>
        <v>vyplňte pole</v>
      </c>
      <c r="G139" s="23"/>
      <c r="H139" s="23"/>
      <c r="I139" s="27"/>
      <c r="J139" s="118"/>
    </row>
    <row r="140" spans="1:10" ht="5.0999999999999996" customHeight="1" x14ac:dyDescent="0.2">
      <c r="A140" s="117"/>
      <c r="B140" s="21"/>
      <c r="C140" s="28"/>
      <c r="D140" s="150"/>
      <c r="E140" s="65"/>
      <c r="F140" s="34"/>
      <c r="G140" s="23"/>
      <c r="H140" s="23"/>
      <c r="I140" s="24"/>
      <c r="J140" s="118"/>
    </row>
    <row r="141" spans="1:10" x14ac:dyDescent="0.2">
      <c r="A141" s="117"/>
      <c r="B141" s="26"/>
      <c r="C141" s="14" t="s">
        <v>149</v>
      </c>
      <c r="D141" s="64" t="s">
        <v>150</v>
      </c>
      <c r="E141" s="65"/>
      <c r="F141" s="34"/>
      <c r="G141" s="23"/>
      <c r="H141" s="23"/>
      <c r="I141" s="27"/>
      <c r="J141" s="118"/>
    </row>
    <row r="142" spans="1:10" ht="25.5" x14ac:dyDescent="0.2">
      <c r="A142" s="117"/>
      <c r="B142" s="26"/>
      <c r="C142" s="14"/>
      <c r="D142" s="161" t="s">
        <v>160</v>
      </c>
      <c r="E142" s="46" t="s">
        <v>1</v>
      </c>
      <c r="F142" s="39" t="str">
        <f>IF(E142="Zadejte text.","vyplňte pole","")</f>
        <v>vyplňte pole</v>
      </c>
      <c r="G142" s="23"/>
      <c r="H142" s="23"/>
      <c r="I142" s="27"/>
      <c r="J142" s="118"/>
    </row>
    <row r="143" spans="1:10" ht="5.0999999999999996" customHeight="1" x14ac:dyDescent="0.2">
      <c r="A143" s="117"/>
      <c r="B143" s="36"/>
      <c r="C143" s="107"/>
      <c r="D143" s="159"/>
      <c r="E143" s="66"/>
      <c r="F143" s="30"/>
      <c r="G143" s="30"/>
      <c r="H143" s="30"/>
      <c r="I143" s="37"/>
      <c r="J143" s="120"/>
    </row>
    <row r="144" spans="1:10" x14ac:dyDescent="0.25">
      <c r="A144" s="117"/>
      <c r="B144" s="33"/>
      <c r="C144" s="111"/>
      <c r="D144" s="152"/>
      <c r="E144" s="50"/>
      <c r="F144" s="33"/>
      <c r="G144" s="33"/>
      <c r="H144" s="33"/>
      <c r="I144" s="33"/>
      <c r="J144" s="118"/>
    </row>
    <row r="145" spans="1:10" ht="19.5" customHeight="1" x14ac:dyDescent="0.2">
      <c r="A145" s="117"/>
      <c r="B145" s="232" t="s">
        <v>178</v>
      </c>
      <c r="C145" s="233"/>
      <c r="D145" s="233"/>
      <c r="E145" s="233"/>
      <c r="F145" s="233"/>
      <c r="G145" s="233"/>
      <c r="H145" s="233"/>
      <c r="I145" s="234"/>
      <c r="J145" s="120"/>
    </row>
    <row r="146" spans="1:10" x14ac:dyDescent="0.2">
      <c r="A146" s="117"/>
      <c r="B146" s="21"/>
      <c r="C146" s="28"/>
      <c r="D146" s="150"/>
      <c r="E146" s="65"/>
      <c r="F146" s="23"/>
      <c r="G146" s="23"/>
      <c r="H146" s="23"/>
      <c r="I146" s="24"/>
      <c r="J146" s="120"/>
    </row>
    <row r="147" spans="1:10" x14ac:dyDescent="0.2">
      <c r="A147" s="117"/>
      <c r="B147" s="26"/>
      <c r="C147" s="14" t="s">
        <v>151</v>
      </c>
      <c r="D147" s="64" t="s">
        <v>152</v>
      </c>
      <c r="E147" s="65"/>
      <c r="F147" s="23"/>
      <c r="G147" s="23"/>
      <c r="H147" s="23"/>
      <c r="I147" s="27"/>
      <c r="J147" s="120"/>
    </row>
    <row r="148" spans="1:10" ht="165.75" x14ac:dyDescent="0.2">
      <c r="A148" s="117"/>
      <c r="B148" s="26"/>
      <c r="C148" s="14"/>
      <c r="D148" s="161" t="s">
        <v>161</v>
      </c>
      <c r="E148" s="46" t="s">
        <v>1</v>
      </c>
      <c r="F148" s="39" t="str">
        <f>IF(E148="Zadejte text.","vyplňte pole","")</f>
        <v>vyplňte pole</v>
      </c>
      <c r="G148" s="23"/>
      <c r="H148" s="23"/>
      <c r="I148" s="27"/>
      <c r="J148" s="118"/>
    </row>
    <row r="149" spans="1:10" ht="5.0999999999999996" customHeight="1" x14ac:dyDescent="0.2">
      <c r="A149" s="117"/>
      <c r="B149" s="21"/>
      <c r="C149" s="28"/>
      <c r="D149" s="150"/>
      <c r="E149" s="65"/>
      <c r="F149" s="34"/>
      <c r="G149" s="23"/>
      <c r="H149" s="23"/>
      <c r="I149" s="24"/>
      <c r="J149" s="118"/>
    </row>
    <row r="150" spans="1:10" x14ac:dyDescent="0.2">
      <c r="A150" s="117"/>
      <c r="B150" s="26"/>
      <c r="C150" s="14" t="s">
        <v>153</v>
      </c>
      <c r="D150" s="64" t="s">
        <v>154</v>
      </c>
      <c r="E150" s="65"/>
      <c r="F150" s="34"/>
      <c r="G150" s="23"/>
      <c r="H150" s="23"/>
      <c r="I150" s="27"/>
      <c r="J150" s="118"/>
    </row>
    <row r="151" spans="1:10" ht="38.25" x14ac:dyDescent="0.2">
      <c r="A151" s="117"/>
      <c r="B151" s="26"/>
      <c r="C151" s="14"/>
      <c r="D151" s="161" t="s">
        <v>162</v>
      </c>
      <c r="E151" s="46" t="s">
        <v>1</v>
      </c>
      <c r="F151" s="39" t="str">
        <f>IF(E151="Zadejte text.","vyplňte pole","")</f>
        <v>vyplňte pole</v>
      </c>
      <c r="G151" s="23"/>
      <c r="H151" s="23"/>
      <c r="I151" s="27"/>
      <c r="J151" s="118"/>
    </row>
    <row r="152" spans="1:10" ht="5.0999999999999996" customHeight="1" x14ac:dyDescent="0.2">
      <c r="A152" s="117"/>
      <c r="B152" s="36"/>
      <c r="C152" s="107"/>
      <c r="D152" s="159"/>
      <c r="E152" s="66"/>
      <c r="F152" s="30"/>
      <c r="G152" s="30"/>
      <c r="H152" s="30"/>
      <c r="I152" s="37"/>
      <c r="J152" s="120"/>
    </row>
    <row r="153" spans="1:10" x14ac:dyDescent="0.25">
      <c r="A153" s="117"/>
      <c r="B153" s="33"/>
      <c r="C153" s="111"/>
      <c r="D153" s="152"/>
      <c r="E153" s="50"/>
      <c r="F153" s="33"/>
      <c r="G153" s="33"/>
      <c r="H153" s="33"/>
      <c r="I153" s="33"/>
      <c r="J153" s="118"/>
    </row>
    <row r="154" spans="1:10" ht="19.5" customHeight="1" x14ac:dyDescent="0.2">
      <c r="A154" s="117"/>
      <c r="B154" s="232" t="s">
        <v>177</v>
      </c>
      <c r="C154" s="233"/>
      <c r="D154" s="233"/>
      <c r="E154" s="233"/>
      <c r="F154" s="233"/>
      <c r="G154" s="233"/>
      <c r="H154" s="233"/>
      <c r="I154" s="234"/>
      <c r="J154" s="120"/>
    </row>
    <row r="155" spans="1:10" ht="5.0999999999999996" customHeight="1" x14ac:dyDescent="0.2">
      <c r="A155" s="117"/>
      <c r="B155" s="21"/>
      <c r="C155" s="28"/>
      <c r="D155" s="150"/>
      <c r="E155" s="65"/>
      <c r="F155" s="23"/>
      <c r="G155" s="23"/>
      <c r="H155" s="23"/>
      <c r="I155" s="24"/>
      <c r="J155" s="120"/>
    </row>
    <row r="156" spans="1:10" x14ac:dyDescent="0.2">
      <c r="A156" s="117"/>
      <c r="B156" s="26"/>
      <c r="C156" s="14"/>
      <c r="D156" s="64" t="s">
        <v>155</v>
      </c>
      <c r="E156" s="99" t="s">
        <v>164</v>
      </c>
      <c r="F156" s="23"/>
      <c r="G156" s="23"/>
      <c r="H156" s="23"/>
      <c r="I156" s="27"/>
      <c r="J156" s="120"/>
    </row>
    <row r="157" spans="1:10" ht="5.0999999999999996" customHeight="1" x14ac:dyDescent="0.2">
      <c r="A157" s="117"/>
      <c r="B157" s="36"/>
      <c r="C157" s="107"/>
      <c r="D157" s="159"/>
      <c r="E157" s="66"/>
      <c r="F157" s="30"/>
      <c r="G157" s="30"/>
      <c r="H157" s="30"/>
      <c r="I157" s="37"/>
      <c r="J157" s="120"/>
    </row>
    <row r="158" spans="1:10" x14ac:dyDescent="0.25">
      <c r="A158" s="122"/>
      <c r="B158" s="123"/>
      <c r="C158" s="165"/>
      <c r="D158" s="165"/>
      <c r="E158" s="123"/>
      <c r="F158" s="123"/>
      <c r="G158" s="123"/>
      <c r="H158" s="123"/>
      <c r="I158" s="123"/>
      <c r="J158" s="124"/>
    </row>
  </sheetData>
  <sheetProtection formatRows="0"/>
  <customSheetViews>
    <customSheetView guid="{AF64BEBD-3734-436D-A661-AC7E2AB009A1}" scale="85" fitToPage="1" topLeftCell="A139">
      <selection activeCell="E113" sqref="E113"/>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fitToPage="1">
      <selection activeCell="B4" sqref="B4:I4"/>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fitToPage="1">
      <selection activeCell="E8" sqref="E8"/>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fitToPage="1">
      <selection activeCell="E8" sqref="E8"/>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14">
    <mergeCell ref="B121:I121"/>
    <mergeCell ref="B133:I133"/>
    <mergeCell ref="B145:I145"/>
    <mergeCell ref="B154:I154"/>
    <mergeCell ref="B2:I2"/>
    <mergeCell ref="B3:I3"/>
    <mergeCell ref="B4:I4"/>
    <mergeCell ref="B6:I6"/>
    <mergeCell ref="B45:I45"/>
    <mergeCell ref="B87:I87"/>
    <mergeCell ref="B36:I36"/>
    <mergeCell ref="B105:I105"/>
    <mergeCell ref="B111:I111"/>
    <mergeCell ref="B116:I116"/>
  </mergeCells>
  <dataValidations xWindow="280" yWindow="235" count="8">
    <dataValidation type="list" allowBlank="1" showInputMessage="1" showErrorMessage="1" sqref="E63">
      <formula1>bod_1.7._Kód_důvěrnosti_údajů</formula1>
    </dataValidation>
    <dataValidation type="list" allowBlank="1" showInputMessage="1" showErrorMessage="1" sqref="E77">
      <formula1>bod_1.14._Kategorie_výzkumu_experimentálního_vývoje_a_inovací</formula1>
    </dataValidation>
    <dataValidation type="list" allowBlank="1" showInputMessage="1" showErrorMessage="1" sqref="E93">
      <formula1>bod_2._Novost_výsledku_míra_inovace</formula1>
    </dataValidation>
    <dataValidation type="list" allowBlank="1" showInputMessage="1" showErrorMessage="1" sqref="E65 E67 E69">
      <formula1>bod_1.8._1.10._obory_CEP_dílčího_projektu</formula1>
    </dataValidation>
    <dataValidation type="list" allowBlank="1" showInputMessage="1" showErrorMessage="1" sqref="E84">
      <formula1>bod_1.16._Výsledky_dílčího_projektu_budou_uplatněny_v_oboru_dle_CZ_NACE</formula1>
    </dataValidation>
    <dataValidation type="list" allowBlank="1" showInputMessage="1" showErrorMessage="1" sqref="E80">
      <formula1>bod_1.15.1._Národní_priority_orientovaného_výzkumu_experimentálního_vývoje_a_inovací</formula1>
    </dataValidation>
    <dataValidation type="list" allowBlank="1" showInputMessage="1" showErrorMessage="1" sqref="F60 F17 F57 F14">
      <formula1>bod_Měsíce_řešení_projektu</formula1>
    </dataValidation>
    <dataValidation type="list" allowBlank="1" showInputMessage="1" showErrorMessage="1" sqref="H57 H60 H14 H17">
      <formula1>bod_Roky_řešení_projektu</formula1>
    </dataValidation>
  </dataValidations>
  <hyperlinks>
    <hyperlink ref="E107" location="'3'!A1" display="ZDE."/>
    <hyperlink ref="E113" location="'4'!A1" display="ZDE"/>
    <hyperlink ref="E118" location="'5'!A1" display="ZDE"/>
  </hyperlinks>
  <pageMargins left="0.70866141732283472" right="0.70866141732283472" top="1.6535433070866143" bottom="0.74803149606299213" header="0.49212598425196852" footer="0.31496062992125984"/>
  <pageSetup paperSize="9" scale="83" fitToHeight="0" orientation="landscape" r:id="rId5"/>
  <headerFooter>
    <oddHeader>&amp;L&amp;G</oddHeader>
    <oddFooter>&amp;L&amp;"Arial,Obyčejné"&amp;8Evropská 1692/37, 160 00 Praha 6
telefon: +420 234 611 111 / fax: +420 234 611 112 / e-mail: info@tacr.cz
www.tacr.cz&amp;R&amp;"Arial,Obyčejné"STRANA &amp;P (CELKEM &amp;N)</oddFooter>
  </headerFooter>
  <rowBreaks count="6" manualBreakCount="6">
    <brk id="43" max="9" man="1"/>
    <brk id="85" max="9" man="1"/>
    <brk id="103" max="9" man="1"/>
    <brk id="119" max="9" man="1"/>
    <brk id="131" max="9" man="1"/>
    <brk id="143" max="9" man="1"/>
  </rowBreaks>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0"/>
  <sheetViews>
    <sheetView zoomScale="85" zoomScaleNormal="85" zoomScaleSheetLayoutView="85" zoomScalePageLayoutView="55" workbookViewId="0"/>
  </sheetViews>
  <sheetFormatPr defaultRowHeight="12.75" x14ac:dyDescent="0.25"/>
  <cols>
    <col min="1" max="2" width="2.7109375" style="15" customWidth="1"/>
    <col min="3" max="3" width="10.7109375" style="16" customWidth="1"/>
    <col min="4" max="4" width="13.7109375" style="15" customWidth="1"/>
    <col min="5" max="5" width="12.7109375" style="41" customWidth="1"/>
    <col min="6" max="13" width="12.7109375" style="15" customWidth="1"/>
    <col min="14" max="14" width="30.7109375" style="15" customWidth="1"/>
    <col min="15" max="18" width="20.7109375" style="15" customWidth="1"/>
    <col min="19" max="19" width="2.7109375" style="15" customWidth="1"/>
    <col min="20" max="20" width="2.7109375" style="118" customWidth="1"/>
    <col min="21" max="16384" width="9.140625" style="15"/>
  </cols>
  <sheetData>
    <row r="2" spans="1:25" ht="26.25" x14ac:dyDescent="0.4">
      <c r="B2" s="235" t="str">
        <f>'TITUL, 1, 2, 6-9'!B2:I2</f>
        <v>Krycí list dílčího projektu</v>
      </c>
      <c r="C2" s="235"/>
      <c r="D2" s="235"/>
      <c r="E2" s="235"/>
      <c r="F2" s="235"/>
      <c r="G2" s="235"/>
      <c r="H2" s="235"/>
      <c r="I2" s="235"/>
      <c r="J2" s="235"/>
      <c r="K2" s="235"/>
      <c r="L2" s="235"/>
      <c r="M2" s="235"/>
      <c r="N2" s="235"/>
      <c r="O2" s="235"/>
      <c r="P2" s="235"/>
      <c r="Q2" s="235"/>
      <c r="R2" s="235"/>
      <c r="S2" s="235"/>
    </row>
    <row r="3" spans="1:25" ht="18.75" x14ac:dyDescent="0.25">
      <c r="B3" s="236" t="str">
        <f>'TITUL, 1, 2, 6-9'!B3:I3</f>
        <v>Plán proof-of-concept aktivit dílčího projektu a jeho komercializace</v>
      </c>
      <c r="C3" s="236"/>
      <c r="D3" s="236"/>
      <c r="E3" s="236"/>
      <c r="F3" s="236"/>
      <c r="G3" s="236"/>
      <c r="H3" s="236"/>
      <c r="I3" s="236"/>
      <c r="J3" s="236"/>
      <c r="K3" s="236"/>
      <c r="L3" s="236"/>
      <c r="M3" s="236"/>
      <c r="N3" s="236"/>
      <c r="O3" s="236"/>
      <c r="P3" s="236"/>
      <c r="Q3" s="236"/>
      <c r="R3" s="236"/>
      <c r="S3" s="236"/>
    </row>
    <row r="4" spans="1:25" ht="20.25" customHeight="1" x14ac:dyDescent="0.25">
      <c r="B4" s="236" t="str">
        <f>'TITUL, 1, 2, 6-9'!B4:I4</f>
        <v>Projekt 3. veřejné soutěže Programu GAMA, podprogram 1 proof-of-concept</v>
      </c>
      <c r="C4" s="236"/>
      <c r="D4" s="236"/>
      <c r="E4" s="236"/>
      <c r="F4" s="236"/>
      <c r="G4" s="236"/>
      <c r="H4" s="236"/>
      <c r="I4" s="236"/>
      <c r="J4" s="236"/>
      <c r="K4" s="236"/>
      <c r="L4" s="236"/>
      <c r="M4" s="236"/>
      <c r="N4" s="236"/>
      <c r="O4" s="236"/>
      <c r="P4" s="236"/>
      <c r="Q4" s="236"/>
      <c r="R4" s="236"/>
      <c r="S4" s="236"/>
    </row>
    <row r="5" spans="1:25" s="166" customFormat="1" ht="15" customHeight="1" x14ac:dyDescent="0.25">
      <c r="C5" s="105"/>
      <c r="E5" s="41"/>
      <c r="T5" s="219"/>
    </row>
    <row r="6" spans="1:25" s="173" customFormat="1" ht="19.5" customHeight="1" x14ac:dyDescent="0.2">
      <c r="B6" s="243" t="s">
        <v>70</v>
      </c>
      <c r="C6" s="244"/>
      <c r="D6" s="244"/>
      <c r="E6" s="244"/>
      <c r="F6" s="244"/>
      <c r="G6" s="244"/>
      <c r="H6" s="244"/>
      <c r="I6" s="244"/>
      <c r="J6" s="244"/>
      <c r="K6" s="244"/>
      <c r="L6" s="244"/>
      <c r="M6" s="244"/>
      <c r="N6" s="244"/>
      <c r="O6" s="244"/>
      <c r="P6" s="244"/>
      <c r="Q6" s="244"/>
      <c r="R6" s="244"/>
      <c r="S6" s="245"/>
      <c r="T6" s="218"/>
    </row>
    <row r="7" spans="1:25" s="173" customFormat="1" ht="5.0999999999999996" customHeight="1" x14ac:dyDescent="0.2">
      <c r="B7" s="174"/>
      <c r="C7" s="28"/>
      <c r="D7" s="150"/>
      <c r="E7" s="42"/>
      <c r="F7" s="149"/>
      <c r="G7" s="149"/>
      <c r="H7" s="149"/>
      <c r="I7" s="149"/>
      <c r="J7" s="149"/>
      <c r="K7" s="149"/>
      <c r="L7" s="149"/>
      <c r="M7" s="149"/>
      <c r="N7" s="149"/>
      <c r="O7" s="149"/>
      <c r="P7" s="149"/>
      <c r="Q7" s="149"/>
      <c r="R7" s="149"/>
      <c r="S7" s="175"/>
      <c r="T7" s="220"/>
    </row>
    <row r="8" spans="1:25" s="176" customFormat="1" x14ac:dyDescent="0.2">
      <c r="B8" s="177"/>
      <c r="C8" s="171" t="s">
        <v>1317</v>
      </c>
      <c r="D8" s="64"/>
      <c r="E8" s="64"/>
      <c r="F8" s="64"/>
      <c r="G8" s="64"/>
      <c r="H8" s="64"/>
      <c r="I8" s="64"/>
      <c r="J8" s="64"/>
      <c r="K8" s="64"/>
      <c r="L8" s="64"/>
      <c r="M8" s="64"/>
      <c r="N8" s="64"/>
      <c r="O8" s="64"/>
      <c r="P8" s="64"/>
      <c r="Q8" s="64"/>
      <c r="R8" s="64"/>
      <c r="S8" s="178"/>
      <c r="T8" s="203"/>
      <c r="W8" s="173"/>
      <c r="X8" s="173"/>
      <c r="Y8" s="173"/>
    </row>
    <row r="9" spans="1:25" s="176" customFormat="1" x14ac:dyDescent="0.2">
      <c r="B9" s="177"/>
      <c r="C9" s="179" t="s">
        <v>11</v>
      </c>
      <c r="D9" s="64"/>
      <c r="E9" s="64"/>
      <c r="F9" s="64"/>
      <c r="G9" s="64"/>
      <c r="H9" s="64"/>
      <c r="I9" s="64"/>
      <c r="J9" s="64"/>
      <c r="K9" s="64"/>
      <c r="L9" s="64"/>
      <c r="M9" s="64"/>
      <c r="N9" s="64"/>
      <c r="O9" s="64"/>
      <c r="P9" s="64"/>
      <c r="Q9" s="64"/>
      <c r="R9" s="64"/>
      <c r="S9" s="178"/>
      <c r="T9" s="203"/>
    </row>
    <row r="10" spans="1:25" s="180" customFormat="1" ht="25.5" x14ac:dyDescent="0.2">
      <c r="B10" s="181"/>
      <c r="C10" s="182" t="s">
        <v>72</v>
      </c>
      <c r="D10" s="182" t="s">
        <v>75</v>
      </c>
      <c r="E10" s="182" t="s">
        <v>76</v>
      </c>
      <c r="F10" s="182" t="s">
        <v>78</v>
      </c>
      <c r="G10" s="182" t="s">
        <v>79</v>
      </c>
      <c r="H10" s="182" t="s">
        <v>80</v>
      </c>
      <c r="I10" s="182" t="s">
        <v>81</v>
      </c>
      <c r="J10" s="182" t="s">
        <v>82</v>
      </c>
      <c r="K10" s="182" t="s">
        <v>83</v>
      </c>
      <c r="L10" s="182" t="s">
        <v>84</v>
      </c>
      <c r="M10" s="182" t="s">
        <v>85</v>
      </c>
      <c r="N10" s="182" t="s">
        <v>86</v>
      </c>
      <c r="O10" s="182" t="s">
        <v>87</v>
      </c>
      <c r="P10" s="182" t="s">
        <v>88</v>
      </c>
      <c r="Q10" s="182" t="s">
        <v>89</v>
      </c>
      <c r="R10" s="182" t="s">
        <v>90</v>
      </c>
      <c r="S10" s="183"/>
      <c r="T10" s="221"/>
    </row>
    <row r="11" spans="1:25" s="173" customFormat="1" x14ac:dyDescent="0.2">
      <c r="A11" s="176"/>
      <c r="B11" s="184"/>
      <c r="C11" s="48" t="s">
        <v>74</v>
      </c>
      <c r="D11" s="46"/>
      <c r="E11" s="46"/>
      <c r="F11" s="46"/>
      <c r="G11" s="46"/>
      <c r="H11" s="46"/>
      <c r="I11" s="46"/>
      <c r="J11" s="46"/>
      <c r="K11" s="46"/>
      <c r="L11" s="46"/>
      <c r="M11" s="46"/>
      <c r="N11" s="46"/>
      <c r="O11" s="46"/>
      <c r="P11" s="46" t="s">
        <v>12</v>
      </c>
      <c r="Q11" s="46"/>
      <c r="R11" s="46"/>
      <c r="S11" s="185"/>
      <c r="T11" s="203"/>
    </row>
    <row r="12" spans="1:25" s="173" customFormat="1" ht="5.0999999999999996" customHeight="1" x14ac:dyDescent="0.2">
      <c r="A12" s="176"/>
      <c r="B12" s="174"/>
      <c r="C12" s="28"/>
      <c r="D12" s="150"/>
      <c r="E12" s="42"/>
      <c r="F12" s="149"/>
      <c r="G12" s="149"/>
      <c r="H12" s="149"/>
      <c r="I12" s="149"/>
      <c r="J12" s="149"/>
      <c r="K12" s="149"/>
      <c r="L12" s="149"/>
      <c r="M12" s="149"/>
      <c r="N12" s="149"/>
      <c r="O12" s="149"/>
      <c r="P12" s="149"/>
      <c r="Q12" s="149"/>
      <c r="R12" s="149"/>
      <c r="S12" s="175"/>
      <c r="T12" s="203"/>
    </row>
    <row r="13" spans="1:25" s="176" customFormat="1" x14ac:dyDescent="0.2">
      <c r="B13" s="177"/>
      <c r="C13" s="179" t="s">
        <v>77</v>
      </c>
      <c r="D13" s="64"/>
      <c r="E13" s="64"/>
      <c r="F13" s="64"/>
      <c r="G13" s="64"/>
      <c r="H13" s="64"/>
      <c r="I13" s="64"/>
      <c r="J13" s="64"/>
      <c r="K13" s="64"/>
      <c r="L13" s="64"/>
      <c r="M13" s="64"/>
      <c r="N13" s="64"/>
      <c r="O13" s="64"/>
      <c r="P13" s="64"/>
      <c r="Q13" s="64"/>
      <c r="R13" s="64"/>
      <c r="S13" s="178"/>
      <c r="T13" s="203"/>
    </row>
    <row r="14" spans="1:25" s="176" customFormat="1" ht="25.5" x14ac:dyDescent="0.2">
      <c r="B14" s="177"/>
      <c r="C14" s="182" t="s">
        <v>72</v>
      </c>
      <c r="D14" s="182" t="s">
        <v>75</v>
      </c>
      <c r="E14" s="182" t="s">
        <v>76</v>
      </c>
      <c r="F14" s="182" t="s">
        <v>78</v>
      </c>
      <c r="G14" s="182" t="s">
        <v>79</v>
      </c>
      <c r="H14" s="182" t="s">
        <v>80</v>
      </c>
      <c r="I14" s="182" t="s">
        <v>81</v>
      </c>
      <c r="J14" s="182" t="s">
        <v>82</v>
      </c>
      <c r="K14" s="182" t="s">
        <v>83</v>
      </c>
      <c r="L14" s="182" t="s">
        <v>84</v>
      </c>
      <c r="M14" s="182" t="s">
        <v>85</v>
      </c>
      <c r="N14" s="182" t="s">
        <v>86</v>
      </c>
      <c r="O14" s="182" t="s">
        <v>87</v>
      </c>
      <c r="P14" s="182" t="s">
        <v>88</v>
      </c>
      <c r="Q14" s="182"/>
      <c r="R14" s="182" t="s">
        <v>90</v>
      </c>
      <c r="S14" s="178"/>
      <c r="T14" s="203"/>
    </row>
    <row r="15" spans="1:25" s="173" customFormat="1" x14ac:dyDescent="0.2">
      <c r="A15" s="176"/>
      <c r="B15" s="184"/>
      <c r="C15" s="46" t="s">
        <v>113</v>
      </c>
      <c r="D15" s="46"/>
      <c r="E15" s="46"/>
      <c r="F15" s="46"/>
      <c r="G15" s="46"/>
      <c r="H15" s="46"/>
      <c r="I15" s="46"/>
      <c r="J15" s="46"/>
      <c r="K15" s="46"/>
      <c r="L15" s="46"/>
      <c r="M15" s="46"/>
      <c r="N15" s="46"/>
      <c r="O15" s="46"/>
      <c r="P15" s="46" t="s">
        <v>12</v>
      </c>
      <c r="Q15" s="149"/>
      <c r="R15" s="46"/>
      <c r="S15" s="185"/>
      <c r="T15" s="203"/>
    </row>
    <row r="16" spans="1:25" s="173" customFormat="1" ht="5.0999999999999996" customHeight="1" x14ac:dyDescent="0.2">
      <c r="A16" s="176"/>
      <c r="B16" s="174"/>
      <c r="C16" s="28"/>
      <c r="D16" s="150"/>
      <c r="E16" s="42"/>
      <c r="F16" s="149"/>
      <c r="G16" s="149"/>
      <c r="H16" s="149"/>
      <c r="I16" s="149"/>
      <c r="J16" s="149"/>
      <c r="K16" s="149"/>
      <c r="L16" s="149"/>
      <c r="M16" s="149"/>
      <c r="N16" s="149"/>
      <c r="O16" s="149"/>
      <c r="P16" s="149"/>
      <c r="Q16" s="149"/>
      <c r="R16" s="149"/>
      <c r="S16" s="175"/>
      <c r="T16" s="203"/>
    </row>
    <row r="17" spans="1:20" s="173" customFormat="1" x14ac:dyDescent="0.2">
      <c r="A17" s="176"/>
      <c r="B17" s="184"/>
      <c r="C17" s="46" t="s">
        <v>113</v>
      </c>
      <c r="D17" s="46"/>
      <c r="E17" s="46"/>
      <c r="F17" s="46"/>
      <c r="G17" s="46"/>
      <c r="H17" s="46"/>
      <c r="I17" s="46"/>
      <c r="J17" s="46"/>
      <c r="K17" s="46"/>
      <c r="L17" s="46"/>
      <c r="M17" s="46"/>
      <c r="N17" s="46"/>
      <c r="O17" s="46"/>
      <c r="P17" s="46" t="s">
        <v>12</v>
      </c>
      <c r="Q17" s="149"/>
      <c r="R17" s="46"/>
      <c r="S17" s="185"/>
      <c r="T17" s="203"/>
    </row>
    <row r="18" spans="1:20" s="173" customFormat="1" ht="5.0999999999999996" customHeight="1" x14ac:dyDescent="0.2">
      <c r="A18" s="176"/>
      <c r="B18" s="174"/>
      <c r="C18" s="28"/>
      <c r="D18" s="150"/>
      <c r="E18" s="42"/>
      <c r="F18" s="149"/>
      <c r="G18" s="149"/>
      <c r="H18" s="149"/>
      <c r="I18" s="149"/>
      <c r="J18" s="149"/>
      <c r="K18" s="149"/>
      <c r="L18" s="149"/>
      <c r="M18" s="149"/>
      <c r="N18" s="149"/>
      <c r="O18" s="149"/>
      <c r="P18" s="149"/>
      <c r="Q18" s="149"/>
      <c r="R18" s="149"/>
      <c r="S18" s="175"/>
      <c r="T18" s="203"/>
    </row>
    <row r="19" spans="1:20" s="173" customFormat="1" x14ac:dyDescent="0.2">
      <c r="A19" s="176"/>
      <c r="B19" s="184"/>
      <c r="C19" s="46" t="s">
        <v>113</v>
      </c>
      <c r="D19" s="46"/>
      <c r="E19" s="46"/>
      <c r="F19" s="46"/>
      <c r="G19" s="46"/>
      <c r="H19" s="46"/>
      <c r="I19" s="46"/>
      <c r="J19" s="46"/>
      <c r="K19" s="46"/>
      <c r="L19" s="46"/>
      <c r="M19" s="46"/>
      <c r="N19" s="46"/>
      <c r="O19" s="46"/>
      <c r="P19" s="46" t="s">
        <v>12</v>
      </c>
      <c r="Q19" s="149"/>
      <c r="R19" s="46"/>
      <c r="S19" s="185"/>
      <c r="T19" s="203"/>
    </row>
    <row r="20" spans="1:20" s="173" customFormat="1" ht="5.0999999999999996" customHeight="1" x14ac:dyDescent="0.2">
      <c r="A20" s="176"/>
      <c r="B20" s="174"/>
      <c r="C20" s="28"/>
      <c r="D20" s="150"/>
      <c r="E20" s="42"/>
      <c r="F20" s="149"/>
      <c r="G20" s="149"/>
      <c r="H20" s="149"/>
      <c r="I20" s="149"/>
      <c r="J20" s="149"/>
      <c r="K20" s="149"/>
      <c r="L20" s="149"/>
      <c r="M20" s="149"/>
      <c r="N20" s="149"/>
      <c r="O20" s="149"/>
      <c r="P20" s="149"/>
      <c r="Q20" s="149"/>
      <c r="R20" s="149"/>
      <c r="S20" s="175"/>
      <c r="T20" s="203"/>
    </row>
    <row r="21" spans="1:20" s="173" customFormat="1" x14ac:dyDescent="0.2">
      <c r="A21" s="176"/>
      <c r="B21" s="184"/>
      <c r="C21" s="46" t="s">
        <v>113</v>
      </c>
      <c r="D21" s="46"/>
      <c r="E21" s="46"/>
      <c r="F21" s="46"/>
      <c r="G21" s="46"/>
      <c r="H21" s="46"/>
      <c r="I21" s="46"/>
      <c r="J21" s="46"/>
      <c r="K21" s="46"/>
      <c r="L21" s="46"/>
      <c r="M21" s="46"/>
      <c r="N21" s="46"/>
      <c r="O21" s="46"/>
      <c r="P21" s="46" t="s">
        <v>12</v>
      </c>
      <c r="Q21" s="149"/>
      <c r="R21" s="46"/>
      <c r="S21" s="185"/>
      <c r="T21" s="203"/>
    </row>
    <row r="22" spans="1:20" s="173" customFormat="1" ht="5.0999999999999996" customHeight="1" x14ac:dyDescent="0.2">
      <c r="A22" s="176"/>
      <c r="B22" s="174"/>
      <c r="C22" s="28"/>
      <c r="D22" s="150"/>
      <c r="E22" s="42"/>
      <c r="F22" s="149"/>
      <c r="G22" s="149"/>
      <c r="H22" s="149"/>
      <c r="I22" s="149"/>
      <c r="J22" s="149"/>
      <c r="K22" s="149"/>
      <c r="L22" s="149"/>
      <c r="M22" s="149"/>
      <c r="N22" s="149"/>
      <c r="O22" s="149"/>
      <c r="P22" s="149"/>
      <c r="Q22" s="149"/>
      <c r="R22" s="149"/>
      <c r="S22" s="175"/>
      <c r="T22" s="203"/>
    </row>
    <row r="23" spans="1:20" s="173" customFormat="1" x14ac:dyDescent="0.2">
      <c r="A23" s="176"/>
      <c r="B23" s="184"/>
      <c r="C23" s="46" t="s">
        <v>113</v>
      </c>
      <c r="D23" s="46"/>
      <c r="E23" s="46"/>
      <c r="F23" s="46"/>
      <c r="G23" s="46"/>
      <c r="H23" s="46"/>
      <c r="I23" s="46"/>
      <c r="J23" s="46"/>
      <c r="K23" s="46"/>
      <c r="L23" s="46"/>
      <c r="M23" s="46"/>
      <c r="N23" s="46"/>
      <c r="O23" s="46"/>
      <c r="P23" s="46" t="s">
        <v>12</v>
      </c>
      <c r="Q23" s="149"/>
      <c r="R23" s="46"/>
      <c r="S23" s="185"/>
      <c r="T23" s="203"/>
    </row>
    <row r="24" spans="1:20" s="173" customFormat="1" ht="5.0999999999999996" customHeight="1" x14ac:dyDescent="0.2">
      <c r="A24" s="176"/>
      <c r="B24" s="174"/>
      <c r="C24" s="28"/>
      <c r="D24" s="150"/>
      <c r="E24" s="42"/>
      <c r="F24" s="149"/>
      <c r="G24" s="149"/>
      <c r="H24" s="149"/>
      <c r="I24" s="149"/>
      <c r="J24" s="149"/>
      <c r="K24" s="149"/>
      <c r="L24" s="149"/>
      <c r="M24" s="149"/>
      <c r="N24" s="149"/>
      <c r="O24" s="149"/>
      <c r="P24" s="149"/>
      <c r="Q24" s="149"/>
      <c r="R24" s="149"/>
      <c r="S24" s="175"/>
      <c r="T24" s="203"/>
    </row>
    <row r="25" spans="1:20" s="173" customFormat="1" x14ac:dyDescent="0.2">
      <c r="A25" s="176"/>
      <c r="B25" s="184"/>
      <c r="C25" s="46" t="s">
        <v>113</v>
      </c>
      <c r="D25" s="46"/>
      <c r="E25" s="46"/>
      <c r="F25" s="46"/>
      <c r="G25" s="46"/>
      <c r="H25" s="46"/>
      <c r="I25" s="46"/>
      <c r="J25" s="46"/>
      <c r="K25" s="46"/>
      <c r="L25" s="46"/>
      <c r="M25" s="46"/>
      <c r="N25" s="46"/>
      <c r="O25" s="46"/>
      <c r="P25" s="46" t="s">
        <v>12</v>
      </c>
      <c r="Q25" s="149"/>
      <c r="R25" s="46"/>
      <c r="S25" s="185"/>
      <c r="T25" s="203"/>
    </row>
    <row r="26" spans="1:20" s="173" customFormat="1" ht="5.0999999999999996" customHeight="1" x14ac:dyDescent="0.2">
      <c r="A26" s="176"/>
      <c r="B26" s="174"/>
      <c r="C26" s="28"/>
      <c r="D26" s="150"/>
      <c r="E26" s="42"/>
      <c r="F26" s="149"/>
      <c r="G26" s="149"/>
      <c r="H26" s="149"/>
      <c r="I26" s="149"/>
      <c r="J26" s="149"/>
      <c r="K26" s="149"/>
      <c r="L26" s="149"/>
      <c r="M26" s="149"/>
      <c r="N26" s="149"/>
      <c r="O26" s="149"/>
      <c r="P26" s="149"/>
      <c r="Q26" s="149"/>
      <c r="R26" s="149"/>
      <c r="S26" s="175"/>
      <c r="T26" s="203"/>
    </row>
    <row r="27" spans="1:20" s="173" customFormat="1" x14ac:dyDescent="0.2">
      <c r="A27" s="176"/>
      <c r="B27" s="184"/>
      <c r="C27" s="46" t="s">
        <v>113</v>
      </c>
      <c r="D27" s="46"/>
      <c r="E27" s="46"/>
      <c r="F27" s="46"/>
      <c r="G27" s="46"/>
      <c r="H27" s="46"/>
      <c r="I27" s="46"/>
      <c r="J27" s="46"/>
      <c r="K27" s="46"/>
      <c r="L27" s="46"/>
      <c r="M27" s="46"/>
      <c r="N27" s="46"/>
      <c r="O27" s="46"/>
      <c r="P27" s="46" t="s">
        <v>12</v>
      </c>
      <c r="Q27" s="149"/>
      <c r="R27" s="46"/>
      <c r="S27" s="185"/>
      <c r="T27" s="203"/>
    </row>
    <row r="28" spans="1:20" s="173" customFormat="1" ht="5.0999999999999996" customHeight="1" x14ac:dyDescent="0.2">
      <c r="A28" s="176"/>
      <c r="B28" s="174"/>
      <c r="C28" s="28"/>
      <c r="D28" s="150"/>
      <c r="E28" s="42"/>
      <c r="F28" s="149"/>
      <c r="G28" s="149"/>
      <c r="H28" s="149"/>
      <c r="I28" s="149"/>
      <c r="J28" s="149"/>
      <c r="K28" s="149"/>
      <c r="L28" s="149"/>
      <c r="M28" s="149"/>
      <c r="N28" s="149"/>
      <c r="O28" s="149"/>
      <c r="P28" s="149"/>
      <c r="Q28" s="149"/>
      <c r="R28" s="149"/>
      <c r="S28" s="175"/>
      <c r="T28" s="203"/>
    </row>
    <row r="29" spans="1:20" s="173" customFormat="1" x14ac:dyDescent="0.2">
      <c r="A29" s="176"/>
      <c r="B29" s="184"/>
      <c r="C29" s="46" t="s">
        <v>113</v>
      </c>
      <c r="D29" s="46"/>
      <c r="E29" s="46"/>
      <c r="F29" s="46"/>
      <c r="G29" s="46"/>
      <c r="H29" s="46"/>
      <c r="I29" s="46"/>
      <c r="J29" s="46"/>
      <c r="K29" s="46"/>
      <c r="L29" s="46"/>
      <c r="M29" s="46"/>
      <c r="N29" s="46"/>
      <c r="O29" s="46"/>
      <c r="P29" s="46" t="s">
        <v>12</v>
      </c>
      <c r="Q29" s="149"/>
      <c r="R29" s="46"/>
      <c r="S29" s="185"/>
      <c r="T29" s="203"/>
    </row>
    <row r="30" spans="1:20" s="173" customFormat="1" ht="5.0999999999999996" customHeight="1" x14ac:dyDescent="0.2">
      <c r="A30" s="176"/>
      <c r="B30" s="174"/>
      <c r="C30" s="28"/>
      <c r="D30" s="150"/>
      <c r="E30" s="42"/>
      <c r="F30" s="149"/>
      <c r="G30" s="149"/>
      <c r="H30" s="149"/>
      <c r="I30" s="149"/>
      <c r="J30" s="149"/>
      <c r="K30" s="149"/>
      <c r="L30" s="149"/>
      <c r="M30" s="149"/>
      <c r="N30" s="149"/>
      <c r="O30" s="149"/>
      <c r="P30" s="149"/>
      <c r="Q30" s="149"/>
      <c r="R30" s="149"/>
      <c r="S30" s="175"/>
      <c r="T30" s="203"/>
    </row>
    <row r="31" spans="1:20" s="173" customFormat="1" x14ac:dyDescent="0.2">
      <c r="A31" s="176"/>
      <c r="B31" s="184"/>
      <c r="C31" s="46" t="s">
        <v>113</v>
      </c>
      <c r="D31" s="46"/>
      <c r="E31" s="46"/>
      <c r="F31" s="46"/>
      <c r="G31" s="46"/>
      <c r="H31" s="46"/>
      <c r="I31" s="46"/>
      <c r="J31" s="46"/>
      <c r="K31" s="46"/>
      <c r="L31" s="46"/>
      <c r="M31" s="46"/>
      <c r="N31" s="46"/>
      <c r="O31" s="46"/>
      <c r="P31" s="46" t="s">
        <v>12</v>
      </c>
      <c r="Q31" s="149"/>
      <c r="R31" s="46"/>
      <c r="S31" s="185"/>
      <c r="T31" s="203"/>
    </row>
    <row r="32" spans="1:20" s="173" customFormat="1" ht="5.0999999999999996" customHeight="1" x14ac:dyDescent="0.2">
      <c r="A32" s="176"/>
      <c r="B32" s="174"/>
      <c r="C32" s="28"/>
      <c r="D32" s="150"/>
      <c r="E32" s="42"/>
      <c r="F32" s="149"/>
      <c r="G32" s="149"/>
      <c r="H32" s="149"/>
      <c r="I32" s="149"/>
      <c r="J32" s="149"/>
      <c r="K32" s="149"/>
      <c r="L32" s="149"/>
      <c r="M32" s="149"/>
      <c r="N32" s="149"/>
      <c r="O32" s="149"/>
      <c r="P32" s="149"/>
      <c r="Q32" s="149"/>
      <c r="R32" s="149"/>
      <c r="S32" s="175"/>
      <c r="T32" s="203"/>
    </row>
    <row r="33" spans="1:20" s="173" customFormat="1" x14ac:dyDescent="0.2">
      <c r="A33" s="176"/>
      <c r="B33" s="184"/>
      <c r="C33" s="46" t="s">
        <v>113</v>
      </c>
      <c r="D33" s="46"/>
      <c r="E33" s="46"/>
      <c r="F33" s="46"/>
      <c r="G33" s="46"/>
      <c r="H33" s="46"/>
      <c r="I33" s="46"/>
      <c r="J33" s="46"/>
      <c r="K33" s="46"/>
      <c r="L33" s="46"/>
      <c r="M33" s="46"/>
      <c r="N33" s="46"/>
      <c r="O33" s="46"/>
      <c r="P33" s="46" t="s">
        <v>12</v>
      </c>
      <c r="Q33" s="149"/>
      <c r="R33" s="46"/>
      <c r="S33" s="185"/>
      <c r="T33" s="203"/>
    </row>
    <row r="34" spans="1:20" s="173" customFormat="1" ht="5.0999999999999996" customHeight="1" x14ac:dyDescent="0.2">
      <c r="A34" s="176"/>
      <c r="B34" s="174"/>
      <c r="C34" s="28"/>
      <c r="D34" s="150"/>
      <c r="E34" s="42"/>
      <c r="F34" s="149"/>
      <c r="G34" s="149"/>
      <c r="H34" s="149"/>
      <c r="I34" s="149"/>
      <c r="J34" s="149"/>
      <c r="K34" s="149"/>
      <c r="L34" s="149"/>
      <c r="M34" s="149"/>
      <c r="N34" s="149"/>
      <c r="O34" s="149"/>
      <c r="P34" s="149"/>
      <c r="Q34" s="149"/>
      <c r="R34" s="149"/>
      <c r="S34" s="175"/>
      <c r="T34" s="203"/>
    </row>
    <row r="35" spans="1:20" s="166" customFormat="1" x14ac:dyDescent="0.25">
      <c r="B35" s="186"/>
      <c r="C35" s="187"/>
      <c r="D35" s="186"/>
      <c r="E35" s="144"/>
      <c r="F35" s="186"/>
      <c r="G35" s="186"/>
      <c r="H35" s="186"/>
      <c r="I35" s="186"/>
      <c r="J35" s="186"/>
      <c r="K35" s="186"/>
      <c r="L35" s="186"/>
      <c r="M35" s="186"/>
      <c r="N35" s="186"/>
      <c r="O35" s="186"/>
      <c r="P35" s="186"/>
      <c r="Q35" s="186"/>
      <c r="R35" s="186"/>
      <c r="S35" s="186"/>
      <c r="T35" s="219"/>
    </row>
    <row r="36" spans="1:20" s="166" customFormat="1" x14ac:dyDescent="0.25">
      <c r="B36" s="186"/>
      <c r="C36" s="188" t="s">
        <v>110</v>
      </c>
      <c r="D36" s="189" t="s">
        <v>109</v>
      </c>
      <c r="E36" s="144"/>
      <c r="F36" s="186"/>
      <c r="G36" s="186"/>
      <c r="H36" s="186"/>
      <c r="I36" s="186"/>
      <c r="J36" s="186"/>
      <c r="K36" s="186"/>
      <c r="L36" s="186"/>
      <c r="M36" s="186"/>
      <c r="N36" s="186"/>
      <c r="O36" s="186"/>
      <c r="P36" s="186"/>
      <c r="Q36" s="186"/>
      <c r="R36" s="186"/>
      <c r="S36" s="186"/>
      <c r="T36" s="219"/>
    </row>
    <row r="37" spans="1:20" s="166" customFormat="1" x14ac:dyDescent="0.25">
      <c r="B37" s="186"/>
      <c r="C37" s="187"/>
      <c r="D37" s="186"/>
      <c r="E37" s="144"/>
      <c r="F37" s="186"/>
      <c r="G37" s="186"/>
      <c r="H37" s="186"/>
      <c r="I37" s="186"/>
      <c r="J37" s="186"/>
      <c r="K37" s="186"/>
      <c r="L37" s="186"/>
      <c r="M37" s="186"/>
      <c r="N37" s="186"/>
      <c r="O37" s="186"/>
      <c r="P37" s="186"/>
      <c r="Q37" s="186"/>
      <c r="R37" s="186"/>
      <c r="S37" s="186"/>
      <c r="T37" s="219"/>
    </row>
    <row r="38" spans="1:20" s="166" customFormat="1" x14ac:dyDescent="0.25">
      <c r="B38" s="186"/>
      <c r="C38" s="187"/>
      <c r="D38" s="186"/>
      <c r="E38" s="144"/>
      <c r="F38" s="186"/>
      <c r="G38" s="186"/>
      <c r="H38" s="186"/>
      <c r="I38" s="186"/>
      <c r="J38" s="186"/>
      <c r="K38" s="186"/>
      <c r="L38" s="186"/>
      <c r="M38" s="186"/>
      <c r="N38" s="186"/>
      <c r="O38" s="186"/>
      <c r="P38" s="186"/>
      <c r="Q38" s="186"/>
      <c r="R38" s="186"/>
      <c r="S38" s="186"/>
      <c r="T38" s="219"/>
    </row>
    <row r="39" spans="1:20" s="166" customFormat="1" x14ac:dyDescent="0.25">
      <c r="B39" s="186"/>
      <c r="C39" s="187"/>
      <c r="D39" s="186"/>
      <c r="E39" s="144"/>
      <c r="F39" s="186"/>
      <c r="G39" s="186"/>
      <c r="H39" s="186"/>
      <c r="I39" s="186"/>
      <c r="J39" s="186"/>
      <c r="K39" s="186"/>
      <c r="L39" s="186"/>
      <c r="M39" s="186"/>
      <c r="N39" s="186"/>
      <c r="O39" s="186"/>
      <c r="P39" s="186"/>
      <c r="Q39" s="186"/>
      <c r="R39" s="186"/>
      <c r="S39" s="186"/>
      <c r="T39" s="219"/>
    </row>
    <row r="40" spans="1:20" s="166" customFormat="1" x14ac:dyDescent="0.25">
      <c r="B40" s="186"/>
      <c r="C40" s="187"/>
      <c r="D40" s="186"/>
      <c r="E40" s="144"/>
      <c r="F40" s="186"/>
      <c r="G40" s="186"/>
      <c r="H40" s="186"/>
      <c r="I40" s="186"/>
      <c r="J40" s="186"/>
      <c r="K40" s="186"/>
      <c r="L40" s="186"/>
      <c r="M40" s="186"/>
      <c r="N40" s="186"/>
      <c r="O40" s="186"/>
      <c r="P40" s="186"/>
      <c r="Q40" s="186"/>
      <c r="R40" s="186"/>
      <c r="S40" s="186"/>
      <c r="T40" s="219"/>
    </row>
    <row r="41" spans="1:20" s="166" customFormat="1" x14ac:dyDescent="0.25">
      <c r="B41" s="186"/>
      <c r="C41" s="187"/>
      <c r="D41" s="186"/>
      <c r="E41" s="144"/>
      <c r="F41" s="186"/>
      <c r="G41" s="186"/>
      <c r="H41" s="186"/>
      <c r="I41" s="186"/>
      <c r="J41" s="186"/>
      <c r="K41" s="186"/>
      <c r="L41" s="186"/>
      <c r="M41" s="186"/>
      <c r="N41" s="186"/>
      <c r="O41" s="186"/>
      <c r="P41" s="186"/>
      <c r="Q41" s="186"/>
      <c r="R41" s="186"/>
      <c r="S41" s="186"/>
      <c r="T41" s="219"/>
    </row>
    <row r="42" spans="1:20" s="166" customFormat="1" x14ac:dyDescent="0.25">
      <c r="B42" s="186"/>
      <c r="C42" s="187"/>
      <c r="D42" s="186"/>
      <c r="E42" s="144"/>
      <c r="F42" s="186"/>
      <c r="G42" s="186"/>
      <c r="H42" s="186"/>
      <c r="I42" s="186"/>
      <c r="J42" s="186"/>
      <c r="K42" s="186"/>
      <c r="L42" s="186"/>
      <c r="M42" s="186"/>
      <c r="N42" s="186"/>
      <c r="O42" s="186"/>
      <c r="P42" s="186"/>
      <c r="Q42" s="186"/>
      <c r="R42" s="186"/>
      <c r="S42" s="186"/>
      <c r="T42" s="219"/>
    </row>
    <row r="43" spans="1:20" s="166" customFormat="1" x14ac:dyDescent="0.25">
      <c r="B43" s="186"/>
      <c r="C43" s="187"/>
      <c r="D43" s="186"/>
      <c r="E43" s="144"/>
      <c r="F43" s="186"/>
      <c r="G43" s="186"/>
      <c r="H43" s="186"/>
      <c r="I43" s="186"/>
      <c r="J43" s="186"/>
      <c r="K43" s="186"/>
      <c r="L43" s="186"/>
      <c r="M43" s="186"/>
      <c r="N43" s="186"/>
      <c r="O43" s="186"/>
      <c r="P43" s="186"/>
      <c r="Q43" s="186"/>
      <c r="R43" s="186"/>
      <c r="S43" s="186"/>
      <c r="T43" s="219"/>
    </row>
    <row r="44" spans="1:20" s="166" customFormat="1" x14ac:dyDescent="0.25">
      <c r="B44" s="186"/>
      <c r="C44" s="187"/>
      <c r="D44" s="186"/>
      <c r="E44" s="144"/>
      <c r="F44" s="186"/>
      <c r="G44" s="186"/>
      <c r="H44" s="186"/>
      <c r="I44" s="186"/>
      <c r="J44" s="186"/>
      <c r="K44" s="186"/>
      <c r="L44" s="186"/>
      <c r="M44" s="186"/>
      <c r="N44" s="186"/>
      <c r="O44" s="186"/>
      <c r="P44" s="186"/>
      <c r="Q44" s="186"/>
      <c r="R44" s="186"/>
      <c r="S44" s="186"/>
      <c r="T44" s="219"/>
    </row>
    <row r="45" spans="1:20" s="166" customFormat="1" x14ac:dyDescent="0.25">
      <c r="B45" s="186"/>
      <c r="C45" s="187"/>
      <c r="D45" s="186"/>
      <c r="E45" s="144"/>
      <c r="F45" s="186"/>
      <c r="G45" s="186"/>
      <c r="H45" s="186"/>
      <c r="I45" s="186"/>
      <c r="J45" s="186"/>
      <c r="K45" s="186"/>
      <c r="L45" s="186"/>
      <c r="M45" s="186"/>
      <c r="N45" s="186"/>
      <c r="O45" s="186"/>
      <c r="P45" s="186"/>
      <c r="Q45" s="186"/>
      <c r="R45" s="186"/>
      <c r="S45" s="186"/>
      <c r="T45" s="219"/>
    </row>
    <row r="46" spans="1:20" s="166" customFormat="1" x14ac:dyDescent="0.25">
      <c r="B46" s="186"/>
      <c r="C46" s="187"/>
      <c r="D46" s="186"/>
      <c r="E46" s="144"/>
      <c r="F46" s="186"/>
      <c r="G46" s="186"/>
      <c r="H46" s="186"/>
      <c r="I46" s="186"/>
      <c r="J46" s="186"/>
      <c r="K46" s="186"/>
      <c r="L46" s="186"/>
      <c r="M46" s="186"/>
      <c r="N46" s="186"/>
      <c r="O46" s="186"/>
      <c r="P46" s="186"/>
      <c r="Q46" s="186"/>
      <c r="R46" s="186"/>
      <c r="S46" s="186"/>
      <c r="T46" s="219"/>
    </row>
    <row r="47" spans="1:20" s="166" customFormat="1" x14ac:dyDescent="0.25">
      <c r="B47" s="186"/>
      <c r="C47" s="187"/>
      <c r="D47" s="186"/>
      <c r="E47" s="144"/>
      <c r="F47" s="186"/>
      <c r="G47" s="186"/>
      <c r="H47" s="186"/>
      <c r="I47" s="186"/>
      <c r="J47" s="186"/>
      <c r="K47" s="186"/>
      <c r="L47" s="186"/>
      <c r="M47" s="186"/>
      <c r="N47" s="186"/>
      <c r="O47" s="186"/>
      <c r="P47" s="186"/>
      <c r="Q47" s="186"/>
      <c r="R47" s="186"/>
      <c r="S47" s="186"/>
      <c r="T47" s="219"/>
    </row>
    <row r="48" spans="1:20" s="166" customFormat="1" x14ac:dyDescent="0.25">
      <c r="B48" s="186"/>
      <c r="C48" s="187"/>
      <c r="D48" s="186"/>
      <c r="E48" s="144"/>
      <c r="F48" s="186"/>
      <c r="G48" s="186"/>
      <c r="H48" s="186"/>
      <c r="I48" s="186"/>
      <c r="J48" s="186"/>
      <c r="K48" s="186"/>
      <c r="L48" s="186"/>
      <c r="M48" s="186"/>
      <c r="N48" s="186"/>
      <c r="O48" s="186"/>
      <c r="P48" s="186"/>
      <c r="Q48" s="186"/>
      <c r="R48" s="186"/>
      <c r="S48" s="186"/>
      <c r="T48" s="219"/>
    </row>
    <row r="49" spans="2:20" s="166" customFormat="1" x14ac:dyDescent="0.25">
      <c r="B49" s="186"/>
      <c r="C49" s="187"/>
      <c r="D49" s="186"/>
      <c r="E49" s="144"/>
      <c r="F49" s="186"/>
      <c r="G49" s="186"/>
      <c r="H49" s="186"/>
      <c r="I49" s="186"/>
      <c r="J49" s="186"/>
      <c r="K49" s="186"/>
      <c r="L49" s="186"/>
      <c r="M49" s="186"/>
      <c r="N49" s="186"/>
      <c r="O49" s="186"/>
      <c r="P49" s="186"/>
      <c r="Q49" s="186"/>
      <c r="R49" s="186"/>
      <c r="S49" s="186"/>
      <c r="T49" s="219"/>
    </row>
    <row r="50" spans="2:20" s="166" customFormat="1" x14ac:dyDescent="0.25">
      <c r="B50" s="186"/>
      <c r="C50" s="187"/>
      <c r="D50" s="186"/>
      <c r="E50" s="144"/>
      <c r="F50" s="186"/>
      <c r="G50" s="186"/>
      <c r="H50" s="186"/>
      <c r="I50" s="186"/>
      <c r="J50" s="186"/>
      <c r="K50" s="186"/>
      <c r="L50" s="186"/>
      <c r="M50" s="186"/>
      <c r="N50" s="186"/>
      <c r="O50" s="186"/>
      <c r="P50" s="186"/>
      <c r="Q50" s="186"/>
      <c r="R50" s="186"/>
      <c r="S50" s="186"/>
      <c r="T50" s="219"/>
    </row>
    <row r="51" spans="2:20" s="166" customFormat="1" x14ac:dyDescent="0.25">
      <c r="B51" s="186"/>
      <c r="C51" s="187"/>
      <c r="D51" s="186"/>
      <c r="E51" s="144"/>
      <c r="F51" s="186"/>
      <c r="G51" s="186"/>
      <c r="H51" s="186"/>
      <c r="I51" s="186"/>
      <c r="J51" s="186"/>
      <c r="K51" s="186"/>
      <c r="L51" s="186"/>
      <c r="M51" s="186"/>
      <c r="N51" s="186"/>
      <c r="O51" s="186"/>
      <c r="P51" s="186"/>
      <c r="Q51" s="186"/>
      <c r="R51" s="186"/>
      <c r="S51" s="186"/>
      <c r="T51" s="219"/>
    </row>
    <row r="52" spans="2:20" s="166" customFormat="1" x14ac:dyDescent="0.25">
      <c r="B52" s="186"/>
      <c r="C52" s="187"/>
      <c r="D52" s="186"/>
      <c r="E52" s="144"/>
      <c r="F52" s="186"/>
      <c r="G52" s="186"/>
      <c r="H52" s="186"/>
      <c r="I52" s="186"/>
      <c r="J52" s="186"/>
      <c r="K52" s="186"/>
      <c r="L52" s="186"/>
      <c r="M52" s="186"/>
      <c r="N52" s="186"/>
      <c r="O52" s="186"/>
      <c r="P52" s="186"/>
      <c r="Q52" s="186"/>
      <c r="R52" s="186"/>
      <c r="S52" s="186"/>
      <c r="T52" s="219"/>
    </row>
    <row r="53" spans="2:20" s="166" customFormat="1" x14ac:dyDescent="0.25">
      <c r="B53" s="186"/>
      <c r="C53" s="187"/>
      <c r="D53" s="186"/>
      <c r="E53" s="144"/>
      <c r="F53" s="186"/>
      <c r="G53" s="186"/>
      <c r="H53" s="186"/>
      <c r="I53" s="186"/>
      <c r="J53" s="186"/>
      <c r="K53" s="186"/>
      <c r="L53" s="186"/>
      <c r="M53" s="186"/>
      <c r="N53" s="186"/>
      <c r="O53" s="186"/>
      <c r="P53" s="186"/>
      <c r="Q53" s="186"/>
      <c r="R53" s="186"/>
      <c r="S53" s="186"/>
      <c r="T53" s="219"/>
    </row>
    <row r="54" spans="2:20" s="166" customFormat="1" x14ac:dyDescent="0.25">
      <c r="B54" s="186"/>
      <c r="C54" s="187"/>
      <c r="D54" s="186"/>
      <c r="E54" s="144"/>
      <c r="F54" s="186"/>
      <c r="G54" s="186"/>
      <c r="H54" s="186"/>
      <c r="I54" s="186"/>
      <c r="J54" s="186"/>
      <c r="K54" s="186"/>
      <c r="L54" s="186"/>
      <c r="M54" s="186"/>
      <c r="N54" s="186"/>
      <c r="O54" s="186"/>
      <c r="P54" s="186"/>
      <c r="Q54" s="186"/>
      <c r="R54" s="186"/>
      <c r="S54" s="186"/>
      <c r="T54" s="219"/>
    </row>
    <row r="55" spans="2:20" s="166" customFormat="1" x14ac:dyDescent="0.25">
      <c r="B55" s="186"/>
      <c r="C55" s="187"/>
      <c r="D55" s="186"/>
      <c r="E55" s="144"/>
      <c r="F55" s="186"/>
      <c r="G55" s="186"/>
      <c r="H55" s="186"/>
      <c r="I55" s="186"/>
      <c r="J55" s="186"/>
      <c r="K55" s="186"/>
      <c r="L55" s="186"/>
      <c r="M55" s="186"/>
      <c r="N55" s="186"/>
      <c r="O55" s="186"/>
      <c r="P55" s="186"/>
      <c r="Q55" s="186"/>
      <c r="R55" s="186"/>
      <c r="S55" s="186"/>
      <c r="T55" s="219"/>
    </row>
    <row r="56" spans="2:20" s="166" customFormat="1" x14ac:dyDescent="0.25">
      <c r="B56" s="186"/>
      <c r="C56" s="187"/>
      <c r="D56" s="186"/>
      <c r="E56" s="144"/>
      <c r="F56" s="186"/>
      <c r="G56" s="186"/>
      <c r="H56" s="186"/>
      <c r="I56" s="186"/>
      <c r="J56" s="186"/>
      <c r="K56" s="186"/>
      <c r="L56" s="186"/>
      <c r="M56" s="186"/>
      <c r="N56" s="186"/>
      <c r="O56" s="186"/>
      <c r="P56" s="186"/>
      <c r="Q56" s="186"/>
      <c r="R56" s="186"/>
      <c r="S56" s="186"/>
      <c r="T56" s="219"/>
    </row>
    <row r="57" spans="2:20" s="166" customFormat="1" x14ac:dyDescent="0.25">
      <c r="B57" s="186"/>
      <c r="C57" s="187"/>
      <c r="D57" s="186"/>
      <c r="E57" s="144"/>
      <c r="F57" s="186"/>
      <c r="G57" s="186"/>
      <c r="H57" s="186"/>
      <c r="I57" s="186"/>
      <c r="J57" s="186"/>
      <c r="K57" s="186"/>
      <c r="L57" s="186"/>
      <c r="M57" s="186"/>
      <c r="N57" s="186"/>
      <c r="O57" s="186"/>
      <c r="P57" s="186"/>
      <c r="Q57" s="186"/>
      <c r="R57" s="186"/>
      <c r="S57" s="186"/>
      <c r="T57" s="219"/>
    </row>
    <row r="58" spans="2:20" s="166" customFormat="1" x14ac:dyDescent="0.25">
      <c r="B58" s="186"/>
      <c r="C58" s="187"/>
      <c r="D58" s="186"/>
      <c r="E58" s="144"/>
      <c r="F58" s="186"/>
      <c r="G58" s="186"/>
      <c r="H58" s="186"/>
      <c r="I58" s="186"/>
      <c r="J58" s="186"/>
      <c r="K58" s="186"/>
      <c r="L58" s="186"/>
      <c r="M58" s="186"/>
      <c r="N58" s="186"/>
      <c r="O58" s="186"/>
      <c r="P58" s="186"/>
      <c r="Q58" s="186"/>
      <c r="R58" s="186"/>
      <c r="S58" s="186"/>
      <c r="T58" s="219"/>
    </row>
    <row r="59" spans="2:20" s="166" customFormat="1" x14ac:dyDescent="0.25">
      <c r="B59" s="186"/>
      <c r="C59" s="187"/>
      <c r="D59" s="186"/>
      <c r="E59" s="144"/>
      <c r="F59" s="186"/>
      <c r="G59" s="186"/>
      <c r="H59" s="186"/>
      <c r="I59" s="186"/>
      <c r="J59" s="186"/>
      <c r="K59" s="186"/>
      <c r="L59" s="186"/>
      <c r="M59" s="186"/>
      <c r="N59" s="186"/>
      <c r="O59" s="186"/>
      <c r="P59" s="186"/>
      <c r="Q59" s="186"/>
      <c r="R59" s="186"/>
      <c r="S59" s="186"/>
      <c r="T59" s="219"/>
    </row>
    <row r="60" spans="2:20" s="166" customFormat="1" x14ac:dyDescent="0.25">
      <c r="B60" s="186"/>
      <c r="C60" s="187"/>
      <c r="D60" s="186"/>
      <c r="E60" s="144"/>
      <c r="F60" s="186"/>
      <c r="G60" s="186"/>
      <c r="H60" s="186"/>
      <c r="I60" s="186"/>
      <c r="J60" s="186"/>
      <c r="K60" s="186"/>
      <c r="L60" s="186"/>
      <c r="M60" s="186"/>
      <c r="N60" s="186"/>
      <c r="O60" s="186"/>
      <c r="P60" s="186"/>
      <c r="Q60" s="186"/>
      <c r="R60" s="186"/>
      <c r="S60" s="186"/>
      <c r="T60" s="219"/>
    </row>
    <row r="61" spans="2:20" s="166" customFormat="1" x14ac:dyDescent="0.25">
      <c r="B61" s="186"/>
      <c r="C61" s="187"/>
      <c r="D61" s="186"/>
      <c r="E61" s="144"/>
      <c r="F61" s="186"/>
      <c r="G61" s="186"/>
      <c r="H61" s="186"/>
      <c r="I61" s="186"/>
      <c r="J61" s="186"/>
      <c r="K61" s="186"/>
      <c r="L61" s="186"/>
      <c r="M61" s="186"/>
      <c r="N61" s="186"/>
      <c r="O61" s="186"/>
      <c r="P61" s="186"/>
      <c r="Q61" s="186"/>
      <c r="R61" s="186"/>
      <c r="S61" s="186"/>
      <c r="T61" s="219"/>
    </row>
    <row r="62" spans="2:20" s="166" customFormat="1" x14ac:dyDescent="0.25">
      <c r="B62" s="186"/>
      <c r="C62" s="187"/>
      <c r="D62" s="186"/>
      <c r="E62" s="144"/>
      <c r="F62" s="186"/>
      <c r="G62" s="186"/>
      <c r="H62" s="186"/>
      <c r="I62" s="186"/>
      <c r="J62" s="186"/>
      <c r="K62" s="186"/>
      <c r="L62" s="186"/>
      <c r="M62" s="186"/>
      <c r="N62" s="186"/>
      <c r="O62" s="186"/>
      <c r="P62" s="186"/>
      <c r="Q62" s="186"/>
      <c r="R62" s="186"/>
      <c r="S62" s="186"/>
      <c r="T62" s="219"/>
    </row>
    <row r="63" spans="2:20" s="166" customFormat="1" x14ac:dyDescent="0.25">
      <c r="B63" s="186"/>
      <c r="C63" s="187"/>
      <c r="D63" s="186"/>
      <c r="E63" s="144"/>
      <c r="F63" s="186"/>
      <c r="G63" s="186"/>
      <c r="H63" s="186"/>
      <c r="I63" s="186"/>
      <c r="J63" s="186"/>
      <c r="K63" s="186"/>
      <c r="L63" s="186"/>
      <c r="M63" s="186"/>
      <c r="N63" s="186"/>
      <c r="O63" s="186"/>
      <c r="P63" s="186"/>
      <c r="Q63" s="186"/>
      <c r="R63" s="186"/>
      <c r="S63" s="186"/>
      <c r="T63" s="219"/>
    </row>
    <row r="64" spans="2:20" s="166" customFormat="1" x14ac:dyDescent="0.25">
      <c r="B64" s="186"/>
      <c r="C64" s="187"/>
      <c r="D64" s="186"/>
      <c r="E64" s="144"/>
      <c r="F64" s="186"/>
      <c r="G64" s="186"/>
      <c r="H64" s="186"/>
      <c r="I64" s="186"/>
      <c r="J64" s="186"/>
      <c r="K64" s="186"/>
      <c r="L64" s="186"/>
      <c r="M64" s="186"/>
      <c r="N64" s="186"/>
      <c r="O64" s="186"/>
      <c r="P64" s="186"/>
      <c r="Q64" s="186"/>
      <c r="R64" s="186"/>
      <c r="S64" s="186"/>
      <c r="T64" s="219"/>
    </row>
    <row r="65" spans="2:20" s="166" customFormat="1" x14ac:dyDescent="0.25">
      <c r="B65" s="186"/>
      <c r="C65" s="187"/>
      <c r="D65" s="186"/>
      <c r="E65" s="144"/>
      <c r="F65" s="186"/>
      <c r="G65" s="186"/>
      <c r="H65" s="186"/>
      <c r="I65" s="186"/>
      <c r="J65" s="186"/>
      <c r="K65" s="186"/>
      <c r="L65" s="186"/>
      <c r="M65" s="186"/>
      <c r="N65" s="186"/>
      <c r="O65" s="186"/>
      <c r="P65" s="186"/>
      <c r="Q65" s="186"/>
      <c r="R65" s="186"/>
      <c r="S65" s="186"/>
      <c r="T65" s="219"/>
    </row>
    <row r="66" spans="2:20" s="166" customFormat="1" x14ac:dyDescent="0.25">
      <c r="B66" s="186"/>
      <c r="C66" s="187"/>
      <c r="D66" s="186"/>
      <c r="E66" s="144"/>
      <c r="F66" s="186"/>
      <c r="G66" s="186"/>
      <c r="H66" s="186"/>
      <c r="I66" s="186"/>
      <c r="J66" s="186"/>
      <c r="K66" s="186"/>
      <c r="L66" s="186"/>
      <c r="M66" s="186"/>
      <c r="N66" s="186"/>
      <c r="O66" s="186"/>
      <c r="P66" s="186"/>
      <c r="Q66" s="186"/>
      <c r="R66" s="186"/>
      <c r="S66" s="186"/>
      <c r="T66" s="219"/>
    </row>
    <row r="67" spans="2:20" s="166" customFormat="1" x14ac:dyDescent="0.25">
      <c r="B67" s="186"/>
      <c r="C67" s="187"/>
      <c r="D67" s="186"/>
      <c r="E67" s="144"/>
      <c r="F67" s="186"/>
      <c r="G67" s="186"/>
      <c r="H67" s="186"/>
      <c r="I67" s="186"/>
      <c r="J67" s="186"/>
      <c r="K67" s="186"/>
      <c r="L67" s="186"/>
      <c r="M67" s="186"/>
      <c r="N67" s="186"/>
      <c r="O67" s="186"/>
      <c r="P67" s="186"/>
      <c r="Q67" s="186"/>
      <c r="R67" s="186"/>
      <c r="S67" s="186"/>
      <c r="T67" s="219"/>
    </row>
    <row r="68" spans="2:20" s="166" customFormat="1" x14ac:dyDescent="0.25">
      <c r="B68" s="186"/>
      <c r="C68" s="187"/>
      <c r="D68" s="186"/>
      <c r="E68" s="144"/>
      <c r="F68" s="186"/>
      <c r="G68" s="186"/>
      <c r="H68" s="186"/>
      <c r="I68" s="186"/>
      <c r="J68" s="186"/>
      <c r="K68" s="186"/>
      <c r="L68" s="186"/>
      <c r="M68" s="186"/>
      <c r="N68" s="186"/>
      <c r="O68" s="186"/>
      <c r="P68" s="186"/>
      <c r="Q68" s="186"/>
      <c r="R68" s="186"/>
      <c r="S68" s="186"/>
      <c r="T68" s="219"/>
    </row>
    <row r="69" spans="2:20" s="166" customFormat="1" x14ac:dyDescent="0.25">
      <c r="B69" s="186"/>
      <c r="C69" s="187"/>
      <c r="D69" s="186"/>
      <c r="E69" s="144"/>
      <c r="F69" s="186"/>
      <c r="G69" s="186"/>
      <c r="H69" s="186"/>
      <c r="I69" s="186"/>
      <c r="J69" s="186"/>
      <c r="K69" s="186"/>
      <c r="L69" s="186"/>
      <c r="M69" s="186"/>
      <c r="N69" s="186"/>
      <c r="O69" s="186"/>
      <c r="P69" s="186"/>
      <c r="Q69" s="186"/>
      <c r="R69" s="186"/>
      <c r="S69" s="186"/>
      <c r="T69" s="219"/>
    </row>
    <row r="70" spans="2:20" s="166" customFormat="1" x14ac:dyDescent="0.25">
      <c r="B70" s="186"/>
      <c r="C70" s="187"/>
      <c r="D70" s="186"/>
      <c r="E70" s="144"/>
      <c r="F70" s="186"/>
      <c r="G70" s="186"/>
      <c r="H70" s="186"/>
      <c r="I70" s="186"/>
      <c r="J70" s="186"/>
      <c r="K70" s="186"/>
      <c r="L70" s="186"/>
      <c r="M70" s="186"/>
      <c r="N70" s="186"/>
      <c r="O70" s="186"/>
      <c r="P70" s="186"/>
      <c r="Q70" s="186"/>
      <c r="R70" s="186"/>
      <c r="S70" s="186"/>
      <c r="T70" s="219"/>
    </row>
    <row r="71" spans="2:20" s="166" customFormat="1" x14ac:dyDescent="0.25">
      <c r="B71" s="186"/>
      <c r="C71" s="187"/>
      <c r="D71" s="186"/>
      <c r="E71" s="144"/>
      <c r="F71" s="186"/>
      <c r="G71" s="186"/>
      <c r="H71" s="186"/>
      <c r="I71" s="186"/>
      <c r="J71" s="186"/>
      <c r="K71" s="186"/>
      <c r="L71" s="186"/>
      <c r="M71" s="186"/>
      <c r="N71" s="186"/>
      <c r="O71" s="186"/>
      <c r="P71" s="186"/>
      <c r="Q71" s="186"/>
      <c r="R71" s="186"/>
      <c r="S71" s="186"/>
      <c r="T71" s="219"/>
    </row>
    <row r="72" spans="2:20" s="166" customFormat="1" x14ac:dyDescent="0.25">
      <c r="B72" s="186"/>
      <c r="C72" s="187"/>
      <c r="D72" s="186"/>
      <c r="E72" s="144"/>
      <c r="F72" s="186"/>
      <c r="G72" s="186"/>
      <c r="H72" s="186"/>
      <c r="I72" s="186"/>
      <c r="J72" s="186"/>
      <c r="K72" s="186"/>
      <c r="L72" s="186"/>
      <c r="M72" s="186"/>
      <c r="N72" s="186"/>
      <c r="O72" s="186"/>
      <c r="P72" s="186"/>
      <c r="Q72" s="186"/>
      <c r="R72" s="186"/>
      <c r="S72" s="186"/>
      <c r="T72" s="219"/>
    </row>
    <row r="73" spans="2:20" s="166" customFormat="1" x14ac:dyDescent="0.25">
      <c r="B73" s="186"/>
      <c r="C73" s="187"/>
      <c r="D73" s="186"/>
      <c r="E73" s="144"/>
      <c r="F73" s="186"/>
      <c r="G73" s="186"/>
      <c r="H73" s="186"/>
      <c r="I73" s="186"/>
      <c r="J73" s="186"/>
      <c r="K73" s="186"/>
      <c r="L73" s="186"/>
      <c r="M73" s="186"/>
      <c r="N73" s="186"/>
      <c r="O73" s="186"/>
      <c r="P73" s="186"/>
      <c r="Q73" s="186"/>
      <c r="R73" s="186"/>
      <c r="S73" s="186"/>
      <c r="T73" s="219"/>
    </row>
    <row r="74" spans="2:20" s="166" customFormat="1" x14ac:dyDescent="0.25">
      <c r="B74" s="186"/>
      <c r="C74" s="187"/>
      <c r="D74" s="186"/>
      <c r="E74" s="144"/>
      <c r="F74" s="186"/>
      <c r="G74" s="186"/>
      <c r="H74" s="186"/>
      <c r="I74" s="186"/>
      <c r="J74" s="186"/>
      <c r="K74" s="186"/>
      <c r="L74" s="186"/>
      <c r="M74" s="186"/>
      <c r="N74" s="186"/>
      <c r="O74" s="186"/>
      <c r="P74" s="186"/>
      <c r="Q74" s="186"/>
      <c r="R74" s="186"/>
      <c r="S74" s="186"/>
      <c r="T74" s="219"/>
    </row>
    <row r="75" spans="2:20" s="166" customFormat="1" x14ac:dyDescent="0.25">
      <c r="B75" s="186"/>
      <c r="C75" s="187"/>
      <c r="D75" s="186"/>
      <c r="E75" s="144"/>
      <c r="F75" s="186"/>
      <c r="G75" s="186"/>
      <c r="H75" s="186"/>
      <c r="I75" s="186"/>
      <c r="J75" s="186"/>
      <c r="K75" s="186"/>
      <c r="L75" s="186"/>
      <c r="M75" s="186"/>
      <c r="N75" s="186"/>
      <c r="O75" s="186"/>
      <c r="P75" s="186"/>
      <c r="Q75" s="186"/>
      <c r="R75" s="186"/>
      <c r="S75" s="186"/>
      <c r="T75" s="219"/>
    </row>
    <row r="76" spans="2:20" s="166" customFormat="1" x14ac:dyDescent="0.25">
      <c r="B76" s="186"/>
      <c r="C76" s="187"/>
      <c r="D76" s="186"/>
      <c r="E76" s="144"/>
      <c r="F76" s="186"/>
      <c r="G76" s="186"/>
      <c r="H76" s="186"/>
      <c r="I76" s="186"/>
      <c r="J76" s="186"/>
      <c r="K76" s="186"/>
      <c r="L76" s="186"/>
      <c r="M76" s="186"/>
      <c r="N76" s="186"/>
      <c r="O76" s="186"/>
      <c r="P76" s="186"/>
      <c r="Q76" s="186"/>
      <c r="R76" s="186"/>
      <c r="S76" s="186"/>
      <c r="T76" s="219"/>
    </row>
    <row r="77" spans="2:20" s="166" customFormat="1" x14ac:dyDescent="0.25">
      <c r="B77" s="186"/>
      <c r="C77" s="187"/>
      <c r="D77" s="186"/>
      <c r="E77" s="144"/>
      <c r="F77" s="186"/>
      <c r="G77" s="186"/>
      <c r="H77" s="186"/>
      <c r="I77" s="186"/>
      <c r="J77" s="186"/>
      <c r="K77" s="186"/>
      <c r="L77" s="186"/>
      <c r="M77" s="186"/>
      <c r="N77" s="186"/>
      <c r="O77" s="186"/>
      <c r="P77" s="186"/>
      <c r="Q77" s="186"/>
      <c r="R77" s="186"/>
      <c r="S77" s="186"/>
      <c r="T77" s="219"/>
    </row>
    <row r="78" spans="2:20" s="166" customFormat="1" x14ac:dyDescent="0.25">
      <c r="B78" s="186"/>
      <c r="C78" s="187"/>
      <c r="D78" s="186"/>
      <c r="E78" s="144"/>
      <c r="F78" s="186"/>
      <c r="G78" s="186"/>
      <c r="H78" s="186"/>
      <c r="I78" s="186"/>
      <c r="J78" s="186"/>
      <c r="K78" s="186"/>
      <c r="L78" s="186"/>
      <c r="M78" s="186"/>
      <c r="N78" s="186"/>
      <c r="O78" s="186"/>
      <c r="P78" s="186"/>
      <c r="Q78" s="186"/>
      <c r="R78" s="186"/>
      <c r="S78" s="186"/>
      <c r="T78" s="219"/>
    </row>
    <row r="79" spans="2:20" s="166" customFormat="1" x14ac:dyDescent="0.25">
      <c r="B79" s="186"/>
      <c r="C79" s="187"/>
      <c r="D79" s="186"/>
      <c r="E79" s="144"/>
      <c r="F79" s="186"/>
      <c r="G79" s="186"/>
      <c r="H79" s="186"/>
      <c r="I79" s="186"/>
      <c r="J79" s="186"/>
      <c r="K79" s="186"/>
      <c r="L79" s="186"/>
      <c r="M79" s="186"/>
      <c r="N79" s="186"/>
      <c r="O79" s="186"/>
      <c r="P79" s="186"/>
      <c r="Q79" s="186"/>
      <c r="R79" s="186"/>
      <c r="S79" s="186"/>
      <c r="T79" s="219"/>
    </row>
    <row r="80" spans="2:20" s="166" customFormat="1" x14ac:dyDescent="0.25">
      <c r="B80" s="186"/>
      <c r="C80" s="187"/>
      <c r="D80" s="186"/>
      <c r="E80" s="144"/>
      <c r="F80" s="186"/>
      <c r="G80" s="186"/>
      <c r="H80" s="186"/>
      <c r="I80" s="186"/>
      <c r="J80" s="186"/>
      <c r="K80" s="186"/>
      <c r="L80" s="186"/>
      <c r="M80" s="186"/>
      <c r="N80" s="186"/>
      <c r="O80" s="186"/>
      <c r="P80" s="186"/>
      <c r="Q80" s="186"/>
      <c r="R80" s="186"/>
      <c r="S80" s="186"/>
      <c r="T80" s="219"/>
    </row>
    <row r="81" spans="2:20" s="166" customFormat="1" x14ac:dyDescent="0.25">
      <c r="B81" s="186"/>
      <c r="C81" s="187"/>
      <c r="D81" s="186"/>
      <c r="E81" s="144"/>
      <c r="F81" s="186"/>
      <c r="G81" s="186"/>
      <c r="H81" s="186"/>
      <c r="I81" s="186"/>
      <c r="J81" s="186"/>
      <c r="K81" s="186"/>
      <c r="L81" s="186"/>
      <c r="M81" s="186"/>
      <c r="N81" s="186"/>
      <c r="O81" s="186"/>
      <c r="P81" s="186"/>
      <c r="Q81" s="186"/>
      <c r="R81" s="186"/>
      <c r="S81" s="186"/>
      <c r="T81" s="219"/>
    </row>
    <row r="82" spans="2:20" s="166" customFormat="1" x14ac:dyDescent="0.25">
      <c r="B82" s="186"/>
      <c r="C82" s="187"/>
      <c r="D82" s="186"/>
      <c r="E82" s="144"/>
      <c r="F82" s="186"/>
      <c r="G82" s="186"/>
      <c r="H82" s="186"/>
      <c r="I82" s="186"/>
      <c r="J82" s="186"/>
      <c r="K82" s="186"/>
      <c r="L82" s="186"/>
      <c r="M82" s="186"/>
      <c r="N82" s="186"/>
      <c r="O82" s="186"/>
      <c r="P82" s="186"/>
      <c r="Q82" s="186"/>
      <c r="R82" s="186"/>
      <c r="S82" s="186"/>
      <c r="T82" s="219"/>
    </row>
    <row r="83" spans="2:20" s="166" customFormat="1" x14ac:dyDescent="0.25">
      <c r="B83" s="186"/>
      <c r="C83" s="187"/>
      <c r="D83" s="186"/>
      <c r="E83" s="144"/>
      <c r="F83" s="186"/>
      <c r="G83" s="186"/>
      <c r="H83" s="186"/>
      <c r="I83" s="186"/>
      <c r="J83" s="186"/>
      <c r="K83" s="186"/>
      <c r="L83" s="186"/>
      <c r="M83" s="186"/>
      <c r="N83" s="186"/>
      <c r="O83" s="186"/>
      <c r="P83" s="186"/>
      <c r="Q83" s="186"/>
      <c r="R83" s="186"/>
      <c r="S83" s="186"/>
      <c r="T83" s="219"/>
    </row>
    <row r="84" spans="2:20" s="166" customFormat="1" x14ac:dyDescent="0.25">
      <c r="B84" s="186"/>
      <c r="C84" s="187"/>
      <c r="D84" s="186"/>
      <c r="E84" s="144"/>
      <c r="F84" s="186"/>
      <c r="G84" s="186"/>
      <c r="H84" s="186"/>
      <c r="I84" s="186"/>
      <c r="J84" s="186"/>
      <c r="K84" s="186"/>
      <c r="L84" s="186"/>
      <c r="M84" s="186"/>
      <c r="N84" s="186"/>
      <c r="O84" s="186"/>
      <c r="P84" s="186"/>
      <c r="Q84" s="186"/>
      <c r="R84" s="186"/>
      <c r="S84" s="186"/>
      <c r="T84" s="219"/>
    </row>
    <row r="85" spans="2:20" s="166" customFormat="1" x14ac:dyDescent="0.25">
      <c r="B85" s="186"/>
      <c r="C85" s="187"/>
      <c r="D85" s="186"/>
      <c r="E85" s="144"/>
      <c r="F85" s="186"/>
      <c r="G85" s="186"/>
      <c r="H85" s="186"/>
      <c r="I85" s="186"/>
      <c r="J85" s="186"/>
      <c r="K85" s="186"/>
      <c r="L85" s="186"/>
      <c r="M85" s="186"/>
      <c r="N85" s="186"/>
      <c r="O85" s="186"/>
      <c r="P85" s="186"/>
      <c r="Q85" s="186"/>
      <c r="R85" s="186"/>
      <c r="S85" s="186"/>
      <c r="T85" s="219"/>
    </row>
    <row r="86" spans="2:20" s="166" customFormat="1" x14ac:dyDescent="0.25">
      <c r="B86" s="186"/>
      <c r="C86" s="187"/>
      <c r="D86" s="186"/>
      <c r="E86" s="144"/>
      <c r="F86" s="186"/>
      <c r="G86" s="186"/>
      <c r="H86" s="186"/>
      <c r="I86" s="186"/>
      <c r="J86" s="186"/>
      <c r="K86" s="186"/>
      <c r="L86" s="186"/>
      <c r="M86" s="186"/>
      <c r="N86" s="186"/>
      <c r="O86" s="186"/>
      <c r="P86" s="186"/>
      <c r="Q86" s="186"/>
      <c r="R86" s="186"/>
      <c r="S86" s="186"/>
      <c r="T86" s="219"/>
    </row>
    <row r="87" spans="2:20" s="166" customFormat="1" x14ac:dyDescent="0.25">
      <c r="B87" s="186"/>
      <c r="C87" s="187"/>
      <c r="D87" s="186"/>
      <c r="E87" s="144"/>
      <c r="F87" s="186"/>
      <c r="G87" s="186"/>
      <c r="H87" s="186"/>
      <c r="I87" s="186"/>
      <c r="J87" s="186"/>
      <c r="K87" s="186"/>
      <c r="L87" s="186"/>
      <c r="M87" s="186"/>
      <c r="N87" s="186"/>
      <c r="O87" s="186"/>
      <c r="P87" s="186"/>
      <c r="Q87" s="186"/>
      <c r="R87" s="186"/>
      <c r="S87" s="186"/>
      <c r="T87" s="219"/>
    </row>
    <row r="88" spans="2:20" s="166" customFormat="1" x14ac:dyDescent="0.25">
      <c r="B88" s="186"/>
      <c r="C88" s="187"/>
      <c r="D88" s="186"/>
      <c r="E88" s="144"/>
      <c r="F88" s="186"/>
      <c r="G88" s="186"/>
      <c r="H88" s="186"/>
      <c r="I88" s="186"/>
      <c r="J88" s="186"/>
      <c r="K88" s="186"/>
      <c r="L88" s="186"/>
      <c r="M88" s="186"/>
      <c r="N88" s="186"/>
      <c r="O88" s="186"/>
      <c r="P88" s="186"/>
      <c r="Q88" s="186"/>
      <c r="R88" s="186"/>
      <c r="S88" s="186"/>
      <c r="T88" s="219"/>
    </row>
    <row r="89" spans="2:20" s="166" customFormat="1" x14ac:dyDescent="0.25">
      <c r="B89" s="186"/>
      <c r="C89" s="187"/>
      <c r="D89" s="186"/>
      <c r="E89" s="144"/>
      <c r="F89" s="186"/>
      <c r="G89" s="186"/>
      <c r="H89" s="186"/>
      <c r="I89" s="186"/>
      <c r="J89" s="186"/>
      <c r="K89" s="186"/>
      <c r="L89" s="186"/>
      <c r="M89" s="186"/>
      <c r="N89" s="186"/>
      <c r="O89" s="186"/>
      <c r="P89" s="186"/>
      <c r="Q89" s="186"/>
      <c r="R89" s="186"/>
      <c r="S89" s="186"/>
      <c r="T89" s="219"/>
    </row>
    <row r="90" spans="2:20" s="166" customFormat="1" x14ac:dyDescent="0.25">
      <c r="B90" s="186"/>
      <c r="C90" s="187"/>
      <c r="D90" s="186"/>
      <c r="E90" s="144"/>
      <c r="F90" s="186"/>
      <c r="G90" s="186"/>
      <c r="H90" s="186"/>
      <c r="I90" s="186"/>
      <c r="J90" s="186"/>
      <c r="K90" s="186"/>
      <c r="L90" s="186"/>
      <c r="M90" s="186"/>
      <c r="N90" s="186"/>
      <c r="O90" s="186"/>
      <c r="P90" s="186"/>
      <c r="Q90" s="186"/>
      <c r="R90" s="186"/>
      <c r="S90" s="186"/>
      <c r="T90" s="219"/>
    </row>
    <row r="91" spans="2:20" s="166" customFormat="1" x14ac:dyDescent="0.25">
      <c r="B91" s="186"/>
      <c r="C91" s="187"/>
      <c r="D91" s="186"/>
      <c r="E91" s="144"/>
      <c r="F91" s="186"/>
      <c r="G91" s="186"/>
      <c r="H91" s="186"/>
      <c r="I91" s="186"/>
      <c r="J91" s="186"/>
      <c r="K91" s="186"/>
      <c r="L91" s="186"/>
      <c r="M91" s="186"/>
      <c r="N91" s="186"/>
      <c r="O91" s="186"/>
      <c r="P91" s="186"/>
      <c r="Q91" s="186"/>
      <c r="R91" s="186"/>
      <c r="S91" s="186"/>
      <c r="T91" s="219"/>
    </row>
    <row r="92" spans="2:20" s="166" customFormat="1" x14ac:dyDescent="0.25">
      <c r="B92" s="186"/>
      <c r="C92" s="187"/>
      <c r="D92" s="186"/>
      <c r="E92" s="144"/>
      <c r="F92" s="186"/>
      <c r="G92" s="186"/>
      <c r="H92" s="186"/>
      <c r="I92" s="186"/>
      <c r="J92" s="186"/>
      <c r="K92" s="186"/>
      <c r="L92" s="186"/>
      <c r="M92" s="186"/>
      <c r="N92" s="186"/>
      <c r="O92" s="186"/>
      <c r="P92" s="186"/>
      <c r="Q92" s="186"/>
      <c r="R92" s="186"/>
      <c r="S92" s="186"/>
      <c r="T92" s="219"/>
    </row>
    <row r="93" spans="2:20" x14ac:dyDescent="0.25">
      <c r="B93" s="142"/>
      <c r="C93" s="143"/>
      <c r="D93" s="142"/>
      <c r="E93" s="144"/>
      <c r="F93" s="142"/>
      <c r="G93" s="142"/>
      <c r="H93" s="142"/>
      <c r="I93" s="142"/>
      <c r="J93" s="142"/>
      <c r="K93" s="142"/>
      <c r="L93" s="142"/>
      <c r="M93" s="142"/>
      <c r="N93" s="142"/>
      <c r="O93" s="142"/>
      <c r="P93" s="142"/>
      <c r="Q93" s="142"/>
      <c r="R93" s="142"/>
      <c r="S93" s="142"/>
    </row>
    <row r="94" spans="2:20" x14ac:dyDescent="0.25">
      <c r="B94" s="142"/>
      <c r="C94" s="143"/>
      <c r="D94" s="142"/>
      <c r="E94" s="144"/>
      <c r="F94" s="142"/>
      <c r="G94" s="142"/>
      <c r="H94" s="142"/>
      <c r="I94" s="142"/>
      <c r="J94" s="142"/>
      <c r="K94" s="142"/>
      <c r="L94" s="142"/>
      <c r="M94" s="142"/>
      <c r="N94" s="142"/>
      <c r="O94" s="142"/>
      <c r="P94" s="142"/>
      <c r="Q94" s="142"/>
      <c r="R94" s="142"/>
      <c r="S94" s="142"/>
    </row>
    <row r="95" spans="2:20" x14ac:dyDescent="0.25">
      <c r="B95" s="142"/>
      <c r="C95" s="143"/>
      <c r="D95" s="142"/>
      <c r="E95" s="144"/>
      <c r="F95" s="142"/>
      <c r="G95" s="142"/>
      <c r="H95" s="142"/>
      <c r="I95" s="142"/>
      <c r="J95" s="142"/>
      <c r="K95" s="142"/>
      <c r="L95" s="142"/>
      <c r="M95" s="142"/>
      <c r="N95" s="142"/>
      <c r="O95" s="142"/>
      <c r="P95" s="142"/>
      <c r="Q95" s="142"/>
      <c r="R95" s="142"/>
      <c r="S95" s="142"/>
    </row>
    <row r="96" spans="2:20" x14ac:dyDescent="0.25">
      <c r="B96" s="142"/>
      <c r="C96" s="143"/>
      <c r="D96" s="142"/>
      <c r="E96" s="144"/>
      <c r="F96" s="142"/>
      <c r="G96" s="142"/>
      <c r="H96" s="142"/>
      <c r="I96" s="142"/>
      <c r="J96" s="142"/>
      <c r="K96" s="142"/>
      <c r="L96" s="142"/>
      <c r="M96" s="142"/>
      <c r="N96" s="142"/>
      <c r="O96" s="142"/>
      <c r="P96" s="142"/>
      <c r="Q96" s="142"/>
      <c r="R96" s="142"/>
      <c r="S96" s="142"/>
    </row>
    <row r="97" spans="2:19" x14ac:dyDescent="0.25">
      <c r="B97" s="142"/>
      <c r="C97" s="143"/>
      <c r="D97" s="142"/>
      <c r="E97" s="144"/>
      <c r="F97" s="142"/>
      <c r="G97" s="142"/>
      <c r="H97" s="142"/>
      <c r="I97" s="142"/>
      <c r="J97" s="142"/>
      <c r="K97" s="142"/>
      <c r="L97" s="142"/>
      <c r="M97" s="142"/>
      <c r="N97" s="142"/>
      <c r="O97" s="142"/>
      <c r="P97" s="142"/>
      <c r="Q97" s="142"/>
      <c r="R97" s="142"/>
      <c r="S97" s="142"/>
    </row>
    <row r="98" spans="2:19" x14ac:dyDescent="0.25">
      <c r="B98" s="142"/>
      <c r="C98" s="143"/>
      <c r="D98" s="142"/>
      <c r="E98" s="144"/>
      <c r="F98" s="142"/>
      <c r="G98" s="142"/>
      <c r="H98" s="142"/>
      <c r="I98" s="142"/>
      <c r="J98" s="142"/>
      <c r="K98" s="142"/>
      <c r="L98" s="142"/>
      <c r="M98" s="142"/>
      <c r="N98" s="142"/>
      <c r="O98" s="142"/>
      <c r="P98" s="142"/>
      <c r="Q98" s="142"/>
      <c r="R98" s="142"/>
      <c r="S98" s="142"/>
    </row>
    <row r="99" spans="2:19" x14ac:dyDescent="0.25">
      <c r="B99" s="142"/>
      <c r="C99" s="143"/>
      <c r="D99" s="142"/>
      <c r="E99" s="144"/>
      <c r="F99" s="142"/>
      <c r="G99" s="142"/>
      <c r="H99" s="142"/>
      <c r="I99" s="142"/>
      <c r="J99" s="142"/>
      <c r="K99" s="142"/>
      <c r="L99" s="142"/>
      <c r="M99" s="142"/>
      <c r="N99" s="142"/>
      <c r="O99" s="142"/>
      <c r="P99" s="142"/>
      <c r="Q99" s="142"/>
      <c r="R99" s="142"/>
      <c r="S99" s="142"/>
    </row>
    <row r="100" spans="2:19" x14ac:dyDescent="0.25">
      <c r="B100" s="142"/>
      <c r="C100" s="143"/>
      <c r="D100" s="142"/>
      <c r="E100" s="144"/>
      <c r="F100" s="142"/>
      <c r="G100" s="142"/>
      <c r="H100" s="142"/>
      <c r="I100" s="142"/>
      <c r="J100" s="142"/>
      <c r="K100" s="142"/>
      <c r="L100" s="142"/>
      <c r="M100" s="142"/>
      <c r="N100" s="142"/>
      <c r="O100" s="142"/>
      <c r="P100" s="142"/>
      <c r="Q100" s="142"/>
      <c r="R100" s="142"/>
      <c r="S100" s="142"/>
    </row>
  </sheetData>
  <sheetProtection formatRows="0"/>
  <customSheetViews>
    <customSheetView guid="{AF64BEBD-3734-436D-A661-AC7E2AB009A1}" scale="85" showPageBreaks="1" printArea="1">
      <colBreaks count="1" manualBreakCount="1">
        <brk id="20" max="35" man="1"/>
      </colBreaks>
      <pageMargins left="0.70866141732283472" right="0.70866141732283472" top="1.6535433070866143" bottom="0.74803149606299213" header="0.49212598425196852" footer="0.31496062992125984"/>
      <pageSetup paperSize="9" scale="33"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colBreaks count="1" manualBreakCount="1">
        <brk id="20" max="35" man="1"/>
      </colBreaks>
      <pageMargins left="0.70866141732283472" right="0.70866141732283472" top="1.6535433070866143" bottom="0.74803149606299213" header="0.49212598425196852" footer="0.31496062992125984"/>
      <pageSetup paperSize="9" scale="33"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showPageBreaks="1" printArea="1">
      <colBreaks count="1" manualBreakCount="1">
        <brk id="20" max="35" man="1"/>
      </colBreaks>
      <pageMargins left="0.70866141732283472" right="0.70866141732283472" top="1.6535433070866143" bottom="0.74803149606299213" header="0.49212598425196852" footer="0.31496062992125984"/>
      <pageSetup paperSize="9" scale="33"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colBreaks count="1" manualBreakCount="1">
        <brk id="20" max="35" man="1"/>
      </colBreaks>
      <pageMargins left="0.70866141732283472" right="0.70866141732283472" top="1.6535433070866143" bottom="0.74803149606299213" header="0.49212598425196852" footer="0.31496062992125984"/>
      <pageSetup paperSize="9" scale="33"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4">
    <mergeCell ref="B6:S6"/>
    <mergeCell ref="B2:S2"/>
    <mergeCell ref="B3:S3"/>
    <mergeCell ref="B4:S4"/>
  </mergeCells>
  <dataValidations disablePrompts="1" count="1">
    <dataValidation type="list" allowBlank="1" showInputMessage="1" showErrorMessage="1" sqref="C15 C17 C19 C21 C23 C25 C27 C29 C31 C33">
      <formula1>bod_3.1._Role</formula1>
    </dataValidation>
  </dataValidations>
  <pageMargins left="0.70866141732283472" right="0.70866141732283472" top="1.6535433070866143" bottom="0.74803149606299213" header="0.49212598425196852" footer="0.31496062992125984"/>
  <pageSetup paperSize="9" scale="33" orientation="portrait" r:id="rId5"/>
  <headerFooter>
    <oddHeader>&amp;L&amp;G</oddHeader>
    <oddFooter>&amp;L&amp;"Arial,Obyčejné"&amp;8Evropská 1692/37, 160 00 Praha 6
telefon: +420 234 611 111 / fax: +420 234 611 112 / e-mail: info@tacr.cz
www.tacr.cz&amp;R&amp;"Arial,Obyčejné"STRANA &amp;P (CELKEM &amp;N)</oddFooter>
  </headerFooter>
  <colBreaks count="1" manualBreakCount="1">
    <brk id="20" max="35" man="1"/>
  </colBreak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M99"/>
  <sheetViews>
    <sheetView zoomScale="85" zoomScaleNormal="85" zoomScaleSheetLayoutView="85" zoomScalePageLayoutView="55" workbookViewId="0">
      <selection activeCell="G26" sqref="G26"/>
    </sheetView>
  </sheetViews>
  <sheetFormatPr defaultRowHeight="12.75" x14ac:dyDescent="0.25"/>
  <cols>
    <col min="1" max="2" width="2.7109375" style="15" customWidth="1"/>
    <col min="3" max="3" width="7.7109375" style="105" customWidth="1"/>
    <col min="4" max="4" width="30.7109375" style="15" customWidth="1"/>
    <col min="5" max="5" width="30.7109375" style="41" customWidth="1"/>
    <col min="6" max="7" width="50.7109375" style="15" customWidth="1"/>
    <col min="8" max="8" width="2.7109375" style="15" customWidth="1"/>
    <col min="9" max="12" width="9.140625" style="15" customWidth="1"/>
    <col min="13" max="13" width="5.7109375" style="15" customWidth="1"/>
    <col min="14" max="17" width="9.140625" style="15" customWidth="1"/>
    <col min="18" max="20" width="2.7109375" style="15" customWidth="1"/>
    <col min="21" max="21" width="7.7109375" style="16" customWidth="1"/>
    <col min="22" max="22" width="30.7109375" style="15" customWidth="1"/>
    <col min="23" max="23" width="30.7109375" style="41" customWidth="1"/>
    <col min="24" max="25" width="50.7109375" style="15" customWidth="1"/>
    <col min="26" max="26" width="2.7109375" style="15" customWidth="1"/>
    <col min="27" max="30" width="9.140625" style="15" customWidth="1"/>
    <col min="31" max="31" width="5.7109375" style="15" customWidth="1"/>
    <col min="32" max="35" width="9.140625" style="15" customWidth="1"/>
    <col min="36" max="38" width="2.7109375" style="15" customWidth="1"/>
    <col min="39" max="39" width="7.7109375" style="16" customWidth="1"/>
    <col min="40" max="40" width="30.7109375" style="15" customWidth="1"/>
    <col min="41" max="41" width="30.7109375" style="41" customWidth="1"/>
    <col min="42" max="43" width="50.7109375" style="15" customWidth="1"/>
    <col min="44" max="44" width="2.7109375" style="15" customWidth="1"/>
    <col min="45" max="48" width="9.140625" style="15" customWidth="1"/>
    <col min="49" max="49" width="5.7109375" style="15" customWidth="1"/>
    <col min="50" max="53" width="9.140625" style="15" customWidth="1"/>
    <col min="54" max="56" width="2.7109375" style="15" customWidth="1"/>
    <col min="57" max="57" width="7.7109375" style="16" customWidth="1"/>
    <col min="58" max="58" width="30.7109375" style="15" customWidth="1"/>
    <col min="59" max="59" width="30.7109375" style="41" customWidth="1"/>
    <col min="60" max="61" width="50.7109375" style="15" customWidth="1"/>
    <col min="62" max="62" width="2.7109375" style="15" customWidth="1"/>
    <col min="63" max="66" width="9.140625" style="15" customWidth="1"/>
    <col min="67" max="67" width="5.7109375" style="15" customWidth="1"/>
    <col min="68" max="71" width="9.140625" style="15" customWidth="1"/>
    <col min="72" max="74" width="2.7109375" style="15" customWidth="1"/>
    <col min="75" max="75" width="7.7109375" style="16" customWidth="1"/>
    <col min="76" max="76" width="30.7109375" style="15" customWidth="1"/>
    <col min="77" max="77" width="30.7109375" style="41" customWidth="1"/>
    <col min="78" max="79" width="50.7109375" style="15" customWidth="1"/>
    <col min="80" max="80" width="2.7109375" style="15" customWidth="1"/>
    <col min="81" max="84" width="9.140625" style="15" customWidth="1"/>
    <col min="85" max="85" width="5.7109375" style="15" customWidth="1"/>
    <col min="86" max="89" width="9.140625" style="15" customWidth="1"/>
    <col min="90" max="90" width="2.7109375" style="15" customWidth="1"/>
    <col min="91" max="91" width="2.7109375" style="118" customWidth="1"/>
    <col min="92" max="16384" width="9.140625" style="15"/>
  </cols>
  <sheetData>
    <row r="2" spans="2:91" ht="26.25" x14ac:dyDescent="0.4">
      <c r="B2" s="235" t="str">
        <f>'TITUL, 1, 2, 6-9'!B2:I2</f>
        <v>Krycí list dílčího projektu</v>
      </c>
      <c r="C2" s="235"/>
      <c r="D2" s="235"/>
      <c r="E2" s="235"/>
      <c r="F2" s="235"/>
      <c r="G2" s="235"/>
      <c r="H2" s="235"/>
      <c r="I2" s="235"/>
      <c r="J2" s="235"/>
      <c r="K2" s="235"/>
      <c r="L2" s="235"/>
      <c r="M2" s="235"/>
      <c r="N2" s="235"/>
      <c r="O2" s="235"/>
      <c r="P2" s="235"/>
      <c r="Q2" s="235"/>
      <c r="R2" s="235"/>
      <c r="U2" s="15"/>
      <c r="W2" s="15"/>
      <c r="AM2" s="15"/>
      <c r="AO2" s="15"/>
      <c r="BE2" s="15"/>
      <c r="BG2" s="15"/>
      <c r="BW2" s="15"/>
      <c r="BY2" s="15"/>
    </row>
    <row r="3" spans="2:91" ht="18.75" x14ac:dyDescent="0.25">
      <c r="B3" s="236" t="str">
        <f>'TITUL, 1, 2, 6-9'!B3:I3</f>
        <v>Plán proof-of-concept aktivit dílčího projektu a jeho komercializace</v>
      </c>
      <c r="C3" s="236"/>
      <c r="D3" s="236"/>
      <c r="E3" s="236"/>
      <c r="F3" s="236"/>
      <c r="G3" s="236"/>
      <c r="H3" s="236"/>
      <c r="I3" s="236"/>
      <c r="J3" s="236"/>
      <c r="K3" s="236"/>
      <c r="L3" s="236"/>
      <c r="M3" s="236"/>
      <c r="N3" s="236"/>
      <c r="O3" s="236"/>
      <c r="P3" s="236"/>
      <c r="Q3" s="236"/>
      <c r="R3" s="236"/>
      <c r="U3" s="15"/>
      <c r="W3" s="15"/>
      <c r="AM3" s="15"/>
      <c r="AO3" s="15"/>
      <c r="BE3" s="15"/>
      <c r="BG3" s="15"/>
      <c r="BW3" s="15"/>
      <c r="BY3" s="15"/>
    </row>
    <row r="4" spans="2:91" ht="20.25" customHeight="1" x14ac:dyDescent="0.25">
      <c r="B4" s="236" t="str">
        <f>'TITUL, 1, 2, 6-9'!B4:I4</f>
        <v>Projekt 3. veřejné soutěže Programu GAMA, podprogram 1 proof-of-concept</v>
      </c>
      <c r="C4" s="236"/>
      <c r="D4" s="236"/>
      <c r="E4" s="236"/>
      <c r="F4" s="236"/>
      <c r="G4" s="236"/>
      <c r="H4" s="236"/>
      <c r="I4" s="236"/>
      <c r="J4" s="236"/>
      <c r="K4" s="236"/>
      <c r="L4" s="236"/>
      <c r="M4" s="236"/>
      <c r="N4" s="236"/>
      <c r="O4" s="236"/>
      <c r="P4" s="236"/>
      <c r="Q4" s="236"/>
      <c r="R4" s="236"/>
      <c r="U4" s="15"/>
      <c r="W4" s="15"/>
      <c r="AM4" s="15"/>
      <c r="AO4" s="15"/>
      <c r="BE4" s="15"/>
      <c r="BG4" s="15"/>
      <c r="BW4" s="15"/>
      <c r="BY4" s="15"/>
    </row>
    <row r="5" spans="2:91" ht="15" customHeight="1" x14ac:dyDescent="0.25"/>
    <row r="6" spans="2:91" s="17" customFormat="1" ht="19.5" customHeight="1" x14ac:dyDescent="0.2">
      <c r="B6" s="232" t="s">
        <v>91</v>
      </c>
      <c r="C6" s="233"/>
      <c r="D6" s="233"/>
      <c r="E6" s="233"/>
      <c r="F6" s="233"/>
      <c r="G6" s="233"/>
      <c r="H6" s="233"/>
      <c r="I6" s="233"/>
      <c r="J6" s="233"/>
      <c r="K6" s="233"/>
      <c r="L6" s="233"/>
      <c r="M6" s="233"/>
      <c r="N6" s="233"/>
      <c r="O6" s="233"/>
      <c r="P6" s="233"/>
      <c r="Q6" s="233"/>
      <c r="R6" s="234"/>
      <c r="T6" s="232" t="s">
        <v>91</v>
      </c>
      <c r="U6" s="233"/>
      <c r="V6" s="233"/>
      <c r="W6" s="233"/>
      <c r="X6" s="233"/>
      <c r="Y6" s="233"/>
      <c r="Z6" s="233"/>
      <c r="AA6" s="233"/>
      <c r="AB6" s="233"/>
      <c r="AC6" s="233"/>
      <c r="AD6" s="233"/>
      <c r="AE6" s="233"/>
      <c r="AF6" s="233"/>
      <c r="AG6" s="233"/>
      <c r="AH6" s="233"/>
      <c r="AI6" s="233"/>
      <c r="AJ6" s="234"/>
      <c r="AL6" s="232" t="s">
        <v>91</v>
      </c>
      <c r="AM6" s="233"/>
      <c r="AN6" s="233"/>
      <c r="AO6" s="233"/>
      <c r="AP6" s="233"/>
      <c r="AQ6" s="233"/>
      <c r="AR6" s="233"/>
      <c r="AS6" s="233"/>
      <c r="AT6" s="233"/>
      <c r="AU6" s="233"/>
      <c r="AV6" s="233"/>
      <c r="AW6" s="233"/>
      <c r="AX6" s="233"/>
      <c r="AY6" s="233"/>
      <c r="AZ6" s="233"/>
      <c r="BA6" s="233"/>
      <c r="BB6" s="234"/>
      <c r="BD6" s="232" t="s">
        <v>91</v>
      </c>
      <c r="BE6" s="233"/>
      <c r="BF6" s="233"/>
      <c r="BG6" s="233"/>
      <c r="BH6" s="233"/>
      <c r="BI6" s="233"/>
      <c r="BJ6" s="233"/>
      <c r="BK6" s="233"/>
      <c r="BL6" s="233"/>
      <c r="BM6" s="233"/>
      <c r="BN6" s="233"/>
      <c r="BO6" s="233"/>
      <c r="BP6" s="233"/>
      <c r="BQ6" s="233"/>
      <c r="BR6" s="233"/>
      <c r="BS6" s="233"/>
      <c r="BT6" s="234"/>
      <c r="BV6" s="232" t="s">
        <v>91</v>
      </c>
      <c r="BW6" s="233"/>
      <c r="BX6" s="233"/>
      <c r="BY6" s="233"/>
      <c r="BZ6" s="233"/>
      <c r="CA6" s="233"/>
      <c r="CB6" s="233"/>
      <c r="CC6" s="233"/>
      <c r="CD6" s="233"/>
      <c r="CE6" s="233"/>
      <c r="CF6" s="233"/>
      <c r="CG6" s="233"/>
      <c r="CH6" s="233"/>
      <c r="CI6" s="233"/>
      <c r="CJ6" s="233"/>
      <c r="CK6" s="233"/>
      <c r="CL6" s="234"/>
      <c r="CM6" s="120"/>
    </row>
    <row r="7" spans="2:91" s="52" customFormat="1" ht="15" customHeight="1" x14ac:dyDescent="0.2">
      <c r="B7" s="246" t="s">
        <v>107</v>
      </c>
      <c r="C7" s="247"/>
      <c r="D7" s="247"/>
      <c r="E7" s="247"/>
      <c r="F7" s="247"/>
      <c r="G7" s="247"/>
      <c r="H7" s="247"/>
      <c r="I7" s="247"/>
      <c r="J7" s="247"/>
      <c r="K7" s="247"/>
      <c r="L7" s="247"/>
      <c r="M7" s="247"/>
      <c r="N7" s="247"/>
      <c r="O7" s="247"/>
      <c r="P7" s="247"/>
      <c r="Q7" s="247"/>
      <c r="R7" s="248"/>
      <c r="T7" s="246" t="s">
        <v>107</v>
      </c>
      <c r="U7" s="247"/>
      <c r="V7" s="247"/>
      <c r="W7" s="247"/>
      <c r="X7" s="247"/>
      <c r="Y7" s="247"/>
      <c r="Z7" s="247"/>
      <c r="AA7" s="247"/>
      <c r="AB7" s="247"/>
      <c r="AC7" s="247"/>
      <c r="AD7" s="247"/>
      <c r="AE7" s="247"/>
      <c r="AF7" s="247"/>
      <c r="AG7" s="247"/>
      <c r="AH7" s="247"/>
      <c r="AI7" s="247"/>
      <c r="AJ7" s="248"/>
      <c r="AL7" s="246" t="s">
        <v>107</v>
      </c>
      <c r="AM7" s="247"/>
      <c r="AN7" s="247"/>
      <c r="AO7" s="247"/>
      <c r="AP7" s="247"/>
      <c r="AQ7" s="247"/>
      <c r="AR7" s="247"/>
      <c r="AS7" s="247"/>
      <c r="AT7" s="247"/>
      <c r="AU7" s="247"/>
      <c r="AV7" s="247"/>
      <c r="AW7" s="247"/>
      <c r="AX7" s="247"/>
      <c r="AY7" s="247"/>
      <c r="AZ7" s="247"/>
      <c r="BA7" s="247"/>
      <c r="BB7" s="248"/>
      <c r="BD7" s="246" t="s">
        <v>107</v>
      </c>
      <c r="BE7" s="247"/>
      <c r="BF7" s="247"/>
      <c r="BG7" s="247"/>
      <c r="BH7" s="247"/>
      <c r="BI7" s="247"/>
      <c r="BJ7" s="247"/>
      <c r="BK7" s="247"/>
      <c r="BL7" s="247"/>
      <c r="BM7" s="247"/>
      <c r="BN7" s="247"/>
      <c r="BO7" s="247"/>
      <c r="BP7" s="247"/>
      <c r="BQ7" s="247"/>
      <c r="BR7" s="247"/>
      <c r="BS7" s="247"/>
      <c r="BT7" s="248"/>
      <c r="BV7" s="246" t="s">
        <v>107</v>
      </c>
      <c r="BW7" s="247"/>
      <c r="BX7" s="247"/>
      <c r="BY7" s="247"/>
      <c r="BZ7" s="247"/>
      <c r="CA7" s="247"/>
      <c r="CB7" s="247"/>
      <c r="CC7" s="247"/>
      <c r="CD7" s="247"/>
      <c r="CE7" s="247"/>
      <c r="CF7" s="247"/>
      <c r="CG7" s="247"/>
      <c r="CH7" s="247"/>
      <c r="CI7" s="247"/>
      <c r="CJ7" s="247"/>
      <c r="CK7" s="247"/>
      <c r="CL7" s="248"/>
      <c r="CM7" s="222"/>
    </row>
    <row r="8" spans="2:91" s="43" customFormat="1" ht="5.0999999999999996" customHeight="1" x14ac:dyDescent="0.2">
      <c r="B8" s="69"/>
      <c r="C8" s="190"/>
      <c r="D8" s="71"/>
      <c r="E8" s="71"/>
      <c r="F8" s="71"/>
      <c r="G8" s="71"/>
      <c r="H8" s="71"/>
      <c r="I8" s="71"/>
      <c r="J8" s="71"/>
      <c r="K8" s="71"/>
      <c r="L8" s="71"/>
      <c r="M8" s="71"/>
      <c r="N8" s="71"/>
      <c r="O8" s="71"/>
      <c r="P8" s="71"/>
      <c r="Q8" s="71"/>
      <c r="R8" s="72"/>
      <c r="T8" s="69"/>
      <c r="U8" s="70"/>
      <c r="V8" s="71"/>
      <c r="W8" s="71"/>
      <c r="X8" s="71"/>
      <c r="Y8" s="71"/>
      <c r="Z8" s="71"/>
      <c r="AA8" s="71"/>
      <c r="AB8" s="71"/>
      <c r="AC8" s="71"/>
      <c r="AD8" s="71"/>
      <c r="AE8" s="71"/>
      <c r="AF8" s="71"/>
      <c r="AG8" s="71"/>
      <c r="AH8" s="71"/>
      <c r="AI8" s="71"/>
      <c r="AJ8" s="72"/>
      <c r="AL8" s="69"/>
      <c r="AM8" s="70"/>
      <c r="AN8" s="71"/>
      <c r="AO8" s="71"/>
      <c r="AP8" s="71"/>
      <c r="AQ8" s="71"/>
      <c r="AR8" s="71"/>
      <c r="AS8" s="71"/>
      <c r="AT8" s="71"/>
      <c r="AU8" s="71"/>
      <c r="AV8" s="71"/>
      <c r="AW8" s="71"/>
      <c r="AX8" s="71"/>
      <c r="AY8" s="71"/>
      <c r="AZ8" s="71"/>
      <c r="BA8" s="71"/>
      <c r="BB8" s="72"/>
      <c r="BD8" s="69"/>
      <c r="BE8" s="70"/>
      <c r="BF8" s="71"/>
      <c r="BG8" s="71"/>
      <c r="BH8" s="71"/>
      <c r="BI8" s="71"/>
      <c r="BJ8" s="71"/>
      <c r="BK8" s="71"/>
      <c r="BL8" s="71"/>
      <c r="BM8" s="71"/>
      <c r="BN8" s="71"/>
      <c r="BO8" s="71"/>
      <c r="BP8" s="71"/>
      <c r="BQ8" s="71"/>
      <c r="BR8" s="71"/>
      <c r="BS8" s="71"/>
      <c r="BT8" s="72"/>
      <c r="BV8" s="69"/>
      <c r="BW8" s="70"/>
      <c r="BX8" s="71"/>
      <c r="BY8" s="71"/>
      <c r="BZ8" s="71"/>
      <c r="CA8" s="71"/>
      <c r="CB8" s="71"/>
      <c r="CC8" s="71"/>
      <c r="CD8" s="71"/>
      <c r="CE8" s="71"/>
      <c r="CF8" s="71"/>
      <c r="CG8" s="71"/>
      <c r="CH8" s="71"/>
      <c r="CI8" s="71"/>
      <c r="CJ8" s="71"/>
      <c r="CK8" s="71"/>
      <c r="CL8" s="72"/>
      <c r="CM8" s="139"/>
    </row>
    <row r="9" spans="2:91" s="52" customFormat="1" x14ac:dyDescent="0.2">
      <c r="B9" s="53"/>
      <c r="C9" s="191" t="s">
        <v>92</v>
      </c>
      <c r="D9" s="47" t="s">
        <v>93</v>
      </c>
      <c r="E9" s="9"/>
      <c r="F9" s="46" t="s">
        <v>1</v>
      </c>
      <c r="G9" s="55" t="str">
        <f>IF(F9="Zadejte text.","vyplňte pole","")</f>
        <v>vyplňte pole</v>
      </c>
      <c r="H9" s="9"/>
      <c r="I9" s="9"/>
      <c r="J9" s="73"/>
      <c r="K9" s="73"/>
      <c r="L9" s="73"/>
      <c r="M9" s="73"/>
      <c r="N9" s="73"/>
      <c r="O9" s="73"/>
      <c r="P9" s="47"/>
      <c r="Q9" s="47"/>
      <c r="R9" s="54"/>
      <c r="T9" s="53"/>
      <c r="U9" s="62" t="s">
        <v>92</v>
      </c>
      <c r="V9" s="47" t="s">
        <v>93</v>
      </c>
      <c r="W9" s="9"/>
      <c r="X9" s="46" t="s">
        <v>1</v>
      </c>
      <c r="Y9" s="55" t="str">
        <f>IF(X9="Zadejte text.","vyplňte pole","")</f>
        <v>vyplňte pole</v>
      </c>
      <c r="Z9" s="9"/>
      <c r="AA9" s="9"/>
      <c r="AB9" s="73"/>
      <c r="AC9" s="73"/>
      <c r="AD9" s="73"/>
      <c r="AE9" s="73"/>
      <c r="AF9" s="73"/>
      <c r="AG9" s="73"/>
      <c r="AH9" s="47"/>
      <c r="AI9" s="47"/>
      <c r="AJ9" s="54"/>
      <c r="AL9" s="53"/>
      <c r="AM9" s="62" t="s">
        <v>92</v>
      </c>
      <c r="AN9" s="47" t="s">
        <v>93</v>
      </c>
      <c r="AO9" s="9"/>
      <c r="AP9" s="46" t="s">
        <v>1</v>
      </c>
      <c r="AQ9" s="55" t="str">
        <f>IF(AP9="Zadejte text.","vyplňte pole","")</f>
        <v>vyplňte pole</v>
      </c>
      <c r="AR9" s="9"/>
      <c r="AS9" s="9"/>
      <c r="AT9" s="73"/>
      <c r="AU9" s="73"/>
      <c r="AV9" s="73"/>
      <c r="AW9" s="73"/>
      <c r="AX9" s="73"/>
      <c r="AY9" s="73"/>
      <c r="AZ9" s="47"/>
      <c r="BA9" s="47"/>
      <c r="BB9" s="54"/>
      <c r="BD9" s="53"/>
      <c r="BE9" s="62" t="s">
        <v>92</v>
      </c>
      <c r="BF9" s="47" t="s">
        <v>93</v>
      </c>
      <c r="BG9" s="9"/>
      <c r="BH9" s="46" t="s">
        <v>1</v>
      </c>
      <c r="BI9" s="55" t="str">
        <f>IF(BH9="Zadejte text.","vyplňte pole","")</f>
        <v>vyplňte pole</v>
      </c>
      <c r="BJ9" s="9"/>
      <c r="BK9" s="9"/>
      <c r="BL9" s="73"/>
      <c r="BM9" s="73"/>
      <c r="BN9" s="73"/>
      <c r="BO9" s="73"/>
      <c r="BP9" s="73"/>
      <c r="BQ9" s="73"/>
      <c r="BR9" s="47"/>
      <c r="BS9" s="47"/>
      <c r="BT9" s="54"/>
      <c r="BV9" s="53"/>
      <c r="BW9" s="62" t="s">
        <v>92</v>
      </c>
      <c r="BX9" s="47" t="s">
        <v>93</v>
      </c>
      <c r="BY9" s="9"/>
      <c r="BZ9" s="46" t="s">
        <v>1</v>
      </c>
      <c r="CA9" s="55" t="str">
        <f>IF(BZ9="Zadejte text.","vyplňte pole","")</f>
        <v>vyplňte pole</v>
      </c>
      <c r="CB9" s="9"/>
      <c r="CC9" s="9"/>
      <c r="CD9" s="73"/>
      <c r="CE9" s="73"/>
      <c r="CF9" s="73"/>
      <c r="CG9" s="73"/>
      <c r="CH9" s="73"/>
      <c r="CI9" s="73"/>
      <c r="CJ9" s="47"/>
      <c r="CK9" s="47"/>
      <c r="CL9" s="54"/>
      <c r="CM9" s="222"/>
    </row>
    <row r="10" spans="2:91" s="52" customFormat="1" ht="5.0999999999999996" customHeight="1" x14ac:dyDescent="0.2">
      <c r="B10" s="53"/>
      <c r="C10" s="191"/>
      <c r="D10" s="47"/>
      <c r="E10" s="9"/>
      <c r="F10" s="9"/>
      <c r="G10" s="56"/>
      <c r="H10" s="9"/>
      <c r="I10" s="9"/>
      <c r="J10" s="73"/>
      <c r="K10" s="73"/>
      <c r="L10" s="73"/>
      <c r="M10" s="73"/>
      <c r="N10" s="73"/>
      <c r="O10" s="73"/>
      <c r="P10" s="47"/>
      <c r="Q10" s="47"/>
      <c r="R10" s="54"/>
      <c r="T10" s="53"/>
      <c r="U10" s="62"/>
      <c r="V10" s="47"/>
      <c r="W10" s="9"/>
      <c r="X10" s="9"/>
      <c r="Y10" s="56"/>
      <c r="Z10" s="9"/>
      <c r="AA10" s="9"/>
      <c r="AB10" s="73"/>
      <c r="AC10" s="73"/>
      <c r="AD10" s="73"/>
      <c r="AE10" s="73"/>
      <c r="AF10" s="73"/>
      <c r="AG10" s="73"/>
      <c r="AH10" s="47"/>
      <c r="AI10" s="47"/>
      <c r="AJ10" s="54"/>
      <c r="AL10" s="53"/>
      <c r="AM10" s="62"/>
      <c r="AN10" s="47"/>
      <c r="AO10" s="9"/>
      <c r="AP10" s="9"/>
      <c r="AQ10" s="56"/>
      <c r="AR10" s="9"/>
      <c r="AS10" s="9"/>
      <c r="AT10" s="73"/>
      <c r="AU10" s="73"/>
      <c r="AV10" s="73"/>
      <c r="AW10" s="73"/>
      <c r="AX10" s="73"/>
      <c r="AY10" s="73"/>
      <c r="AZ10" s="47"/>
      <c r="BA10" s="47"/>
      <c r="BB10" s="54"/>
      <c r="BD10" s="53"/>
      <c r="BE10" s="62"/>
      <c r="BF10" s="47"/>
      <c r="BG10" s="9"/>
      <c r="BH10" s="9"/>
      <c r="BI10" s="56"/>
      <c r="BJ10" s="9"/>
      <c r="BK10" s="9"/>
      <c r="BL10" s="73"/>
      <c r="BM10" s="73"/>
      <c r="BN10" s="73"/>
      <c r="BO10" s="73"/>
      <c r="BP10" s="73"/>
      <c r="BQ10" s="73"/>
      <c r="BR10" s="47"/>
      <c r="BS10" s="47"/>
      <c r="BT10" s="54"/>
      <c r="BV10" s="53"/>
      <c r="BW10" s="62"/>
      <c r="BX10" s="47"/>
      <c r="BY10" s="9"/>
      <c r="BZ10" s="9"/>
      <c r="CA10" s="56"/>
      <c r="CB10" s="9"/>
      <c r="CC10" s="9"/>
      <c r="CD10" s="73"/>
      <c r="CE10" s="73"/>
      <c r="CF10" s="73"/>
      <c r="CG10" s="73"/>
      <c r="CH10" s="73"/>
      <c r="CI10" s="73"/>
      <c r="CJ10" s="47"/>
      <c r="CK10" s="47"/>
      <c r="CL10" s="54"/>
      <c r="CM10" s="222"/>
    </row>
    <row r="11" spans="2:91" s="52" customFormat="1" x14ac:dyDescent="0.2">
      <c r="B11" s="53"/>
      <c r="C11" s="191" t="s">
        <v>94</v>
      </c>
      <c r="D11" s="47" t="s">
        <v>95</v>
      </c>
      <c r="E11" s="9"/>
      <c r="F11" s="8">
        <v>2015</v>
      </c>
      <c r="G11" s="55" t="str">
        <f>IF(F11="","vyplňte pole","")</f>
        <v/>
      </c>
      <c r="H11" s="9"/>
      <c r="I11" s="9"/>
      <c r="J11" s="73"/>
      <c r="K11" s="73"/>
      <c r="L11" s="73"/>
      <c r="M11" s="73"/>
      <c r="N11" s="73"/>
      <c r="O11" s="73"/>
      <c r="P11" s="47"/>
      <c r="Q11" s="47"/>
      <c r="R11" s="54"/>
      <c r="T11" s="53"/>
      <c r="U11" s="62" t="s">
        <v>94</v>
      </c>
      <c r="V11" s="47" t="s">
        <v>95</v>
      </c>
      <c r="W11" s="9"/>
      <c r="X11" s="8">
        <v>2016</v>
      </c>
      <c r="Y11" s="55" t="str">
        <f>IF(X11="","vyplňte pole","")</f>
        <v/>
      </c>
      <c r="Z11" s="9"/>
      <c r="AA11" s="9"/>
      <c r="AB11" s="73"/>
      <c r="AC11" s="73"/>
      <c r="AD11" s="73"/>
      <c r="AE11" s="73"/>
      <c r="AF11" s="73"/>
      <c r="AG11" s="73"/>
      <c r="AH11" s="47"/>
      <c r="AI11" s="47"/>
      <c r="AJ11" s="54"/>
      <c r="AL11" s="53"/>
      <c r="AM11" s="62" t="s">
        <v>94</v>
      </c>
      <c r="AN11" s="47" t="s">
        <v>95</v>
      </c>
      <c r="AO11" s="9"/>
      <c r="AP11" s="8">
        <v>2017</v>
      </c>
      <c r="AQ11" s="55" t="str">
        <f>IF(AP11="","vyplňte pole","")</f>
        <v/>
      </c>
      <c r="AR11" s="9"/>
      <c r="AS11" s="9"/>
      <c r="AT11" s="73"/>
      <c r="AU11" s="73"/>
      <c r="AV11" s="73"/>
      <c r="AW11" s="73"/>
      <c r="AX11" s="73"/>
      <c r="AY11" s="73"/>
      <c r="AZ11" s="47"/>
      <c r="BA11" s="47"/>
      <c r="BB11" s="54"/>
      <c r="BD11" s="53"/>
      <c r="BE11" s="62" t="s">
        <v>94</v>
      </c>
      <c r="BF11" s="47" t="s">
        <v>95</v>
      </c>
      <c r="BG11" s="9"/>
      <c r="BH11" s="8">
        <v>2018</v>
      </c>
      <c r="BI11" s="55" t="str">
        <f>IF(BH11="","vyplňte pole","")</f>
        <v/>
      </c>
      <c r="BJ11" s="9"/>
      <c r="BK11" s="9"/>
      <c r="BL11" s="73"/>
      <c r="BM11" s="73"/>
      <c r="BN11" s="73"/>
      <c r="BO11" s="73"/>
      <c r="BP11" s="73"/>
      <c r="BQ11" s="73"/>
      <c r="BR11" s="47"/>
      <c r="BS11" s="47"/>
      <c r="BT11" s="54"/>
      <c r="BV11" s="53"/>
      <c r="BW11" s="62" t="s">
        <v>94</v>
      </c>
      <c r="BX11" s="47" t="s">
        <v>95</v>
      </c>
      <c r="BY11" s="9"/>
      <c r="BZ11" s="8">
        <v>2019</v>
      </c>
      <c r="CA11" s="55" t="str">
        <f>IF(BZ11="","vyplňte pole","")</f>
        <v/>
      </c>
      <c r="CB11" s="9"/>
      <c r="CC11" s="9"/>
      <c r="CD11" s="73"/>
      <c r="CE11" s="73"/>
      <c r="CF11" s="73"/>
      <c r="CG11" s="73"/>
      <c r="CH11" s="73"/>
      <c r="CI11" s="73"/>
      <c r="CJ11" s="47"/>
      <c r="CK11" s="47"/>
      <c r="CL11" s="54"/>
      <c r="CM11" s="222"/>
    </row>
    <row r="12" spans="2:91" s="52" customFormat="1" ht="5.0999999999999996" customHeight="1" x14ac:dyDescent="0.2">
      <c r="B12" s="53"/>
      <c r="C12" s="191"/>
      <c r="D12" s="47"/>
      <c r="E12" s="9"/>
      <c r="F12" s="9"/>
      <c r="G12" s="56"/>
      <c r="H12" s="9"/>
      <c r="I12" s="9"/>
      <c r="J12" s="73"/>
      <c r="K12" s="73"/>
      <c r="L12" s="73"/>
      <c r="M12" s="73"/>
      <c r="N12" s="73"/>
      <c r="O12" s="73"/>
      <c r="P12" s="47"/>
      <c r="Q12" s="47"/>
      <c r="R12" s="54"/>
      <c r="T12" s="53"/>
      <c r="U12" s="62"/>
      <c r="V12" s="47"/>
      <c r="W12" s="9"/>
      <c r="X12" s="9"/>
      <c r="Y12" s="56"/>
      <c r="Z12" s="9"/>
      <c r="AA12" s="9"/>
      <c r="AB12" s="73"/>
      <c r="AC12" s="73"/>
      <c r="AD12" s="73"/>
      <c r="AE12" s="73"/>
      <c r="AF12" s="73"/>
      <c r="AG12" s="73"/>
      <c r="AH12" s="47"/>
      <c r="AI12" s="47"/>
      <c r="AJ12" s="54"/>
      <c r="AL12" s="53"/>
      <c r="AM12" s="62"/>
      <c r="AN12" s="47"/>
      <c r="AO12" s="9"/>
      <c r="AP12" s="9"/>
      <c r="AQ12" s="56"/>
      <c r="AR12" s="9"/>
      <c r="AS12" s="9"/>
      <c r="AT12" s="73"/>
      <c r="AU12" s="73"/>
      <c r="AV12" s="73"/>
      <c r="AW12" s="73"/>
      <c r="AX12" s="73"/>
      <c r="AY12" s="73"/>
      <c r="AZ12" s="47"/>
      <c r="BA12" s="47"/>
      <c r="BB12" s="54"/>
      <c r="BD12" s="53"/>
      <c r="BE12" s="62"/>
      <c r="BF12" s="47"/>
      <c r="BG12" s="9"/>
      <c r="BH12" s="9"/>
      <c r="BI12" s="56"/>
      <c r="BJ12" s="9"/>
      <c r="BK12" s="9"/>
      <c r="BL12" s="73"/>
      <c r="BM12" s="73"/>
      <c r="BN12" s="73"/>
      <c r="BO12" s="73"/>
      <c r="BP12" s="73"/>
      <c r="BQ12" s="73"/>
      <c r="BR12" s="47"/>
      <c r="BS12" s="47"/>
      <c r="BT12" s="54"/>
      <c r="BV12" s="53"/>
      <c r="BW12" s="62"/>
      <c r="BX12" s="47"/>
      <c r="BY12" s="9"/>
      <c r="BZ12" s="9"/>
      <c r="CA12" s="56"/>
      <c r="CB12" s="9"/>
      <c r="CC12" s="9"/>
      <c r="CD12" s="73"/>
      <c r="CE12" s="73"/>
      <c r="CF12" s="73"/>
      <c r="CG12" s="73"/>
      <c r="CH12" s="73"/>
      <c r="CI12" s="73"/>
      <c r="CJ12" s="47"/>
      <c r="CK12" s="47"/>
      <c r="CL12" s="54"/>
      <c r="CM12" s="222"/>
    </row>
    <row r="13" spans="2:91" s="43" customFormat="1" x14ac:dyDescent="0.2">
      <c r="B13" s="44"/>
      <c r="C13" s="191" t="s">
        <v>96</v>
      </c>
      <c r="D13" s="9" t="s">
        <v>101</v>
      </c>
      <c r="E13" s="9"/>
      <c r="F13" s="46" t="s">
        <v>1</v>
      </c>
      <c r="G13" s="55" t="str">
        <f>IF(F13="Zadejte text.","vyplňte pole","")</f>
        <v>vyplňte pole</v>
      </c>
      <c r="H13" s="9"/>
      <c r="I13" s="9"/>
      <c r="J13" s="9"/>
      <c r="K13" s="9"/>
      <c r="L13" s="9"/>
      <c r="M13" s="9"/>
      <c r="N13" s="9"/>
      <c r="O13" s="9"/>
      <c r="P13" s="9"/>
      <c r="Q13" s="9"/>
      <c r="R13" s="49"/>
      <c r="T13" s="44"/>
      <c r="U13" s="62" t="s">
        <v>96</v>
      </c>
      <c r="V13" s="9" t="s">
        <v>101</v>
      </c>
      <c r="W13" s="9"/>
      <c r="X13" s="46" t="s">
        <v>1</v>
      </c>
      <c r="Y13" s="55" t="str">
        <f>IF(X13="Zadejte text.","vyplňte pole","")</f>
        <v>vyplňte pole</v>
      </c>
      <c r="Z13" s="9"/>
      <c r="AA13" s="9"/>
      <c r="AB13" s="9"/>
      <c r="AC13" s="9"/>
      <c r="AD13" s="9"/>
      <c r="AE13" s="9"/>
      <c r="AF13" s="9"/>
      <c r="AG13" s="9"/>
      <c r="AH13" s="9"/>
      <c r="AI13" s="9"/>
      <c r="AJ13" s="49"/>
      <c r="AL13" s="44"/>
      <c r="AM13" s="62" t="s">
        <v>96</v>
      </c>
      <c r="AN13" s="9" t="s">
        <v>101</v>
      </c>
      <c r="AO13" s="9"/>
      <c r="AP13" s="46" t="s">
        <v>1</v>
      </c>
      <c r="AQ13" s="55" t="str">
        <f>IF(AP13="Zadejte text.","vyplňte pole","")</f>
        <v>vyplňte pole</v>
      </c>
      <c r="AR13" s="9"/>
      <c r="AS13" s="9"/>
      <c r="AT13" s="9"/>
      <c r="AU13" s="9"/>
      <c r="AV13" s="9"/>
      <c r="AW13" s="9"/>
      <c r="AX13" s="9"/>
      <c r="AY13" s="9"/>
      <c r="AZ13" s="9"/>
      <c r="BA13" s="9"/>
      <c r="BB13" s="49"/>
      <c r="BD13" s="44"/>
      <c r="BE13" s="62" t="s">
        <v>96</v>
      </c>
      <c r="BF13" s="9" t="s">
        <v>101</v>
      </c>
      <c r="BG13" s="9"/>
      <c r="BH13" s="46" t="s">
        <v>1</v>
      </c>
      <c r="BI13" s="55" t="str">
        <f>IF(BH13="Zadejte text.","vyplňte pole","")</f>
        <v>vyplňte pole</v>
      </c>
      <c r="BJ13" s="9"/>
      <c r="BK13" s="9"/>
      <c r="BL13" s="9"/>
      <c r="BM13" s="9"/>
      <c r="BN13" s="9"/>
      <c r="BO13" s="9"/>
      <c r="BP13" s="9"/>
      <c r="BQ13" s="9"/>
      <c r="BR13" s="9"/>
      <c r="BS13" s="9"/>
      <c r="BT13" s="49"/>
      <c r="BV13" s="44"/>
      <c r="BW13" s="62" t="s">
        <v>96</v>
      </c>
      <c r="BX13" s="9" t="s">
        <v>101</v>
      </c>
      <c r="BY13" s="9"/>
      <c r="BZ13" s="46" t="s">
        <v>1</v>
      </c>
      <c r="CA13" s="55" t="str">
        <f>IF(BZ13="Zadejte text.","vyplňte pole","")</f>
        <v>vyplňte pole</v>
      </c>
      <c r="CB13" s="9"/>
      <c r="CC13" s="9"/>
      <c r="CD13" s="9"/>
      <c r="CE13" s="9"/>
      <c r="CF13" s="9"/>
      <c r="CG13" s="9"/>
      <c r="CH13" s="9"/>
      <c r="CI13" s="9"/>
      <c r="CJ13" s="9"/>
      <c r="CK13" s="9"/>
      <c r="CL13" s="49"/>
      <c r="CM13" s="139"/>
    </row>
    <row r="14" spans="2:91" s="43" customFormat="1" ht="5.0999999999999996" customHeight="1" x14ac:dyDescent="0.2">
      <c r="B14" s="44"/>
      <c r="C14" s="191"/>
      <c r="D14" s="9"/>
      <c r="E14" s="9"/>
      <c r="F14" s="9"/>
      <c r="G14" s="45"/>
      <c r="H14" s="9"/>
      <c r="I14" s="9"/>
      <c r="J14" s="9"/>
      <c r="K14" s="9"/>
      <c r="L14" s="9"/>
      <c r="M14" s="9"/>
      <c r="N14" s="9"/>
      <c r="O14" s="9"/>
      <c r="P14" s="9"/>
      <c r="Q14" s="9"/>
      <c r="R14" s="49"/>
      <c r="T14" s="44"/>
      <c r="U14" s="62"/>
      <c r="V14" s="9"/>
      <c r="W14" s="9"/>
      <c r="X14" s="9"/>
      <c r="Y14" s="45"/>
      <c r="Z14" s="9"/>
      <c r="AA14" s="9"/>
      <c r="AB14" s="9"/>
      <c r="AC14" s="9"/>
      <c r="AD14" s="9"/>
      <c r="AE14" s="9"/>
      <c r="AF14" s="9"/>
      <c r="AG14" s="9"/>
      <c r="AH14" s="9"/>
      <c r="AI14" s="9"/>
      <c r="AJ14" s="49"/>
      <c r="AL14" s="44"/>
      <c r="AM14" s="62"/>
      <c r="AN14" s="9"/>
      <c r="AO14" s="9"/>
      <c r="AP14" s="9"/>
      <c r="AQ14" s="45"/>
      <c r="AR14" s="9"/>
      <c r="AS14" s="9"/>
      <c r="AT14" s="9"/>
      <c r="AU14" s="9"/>
      <c r="AV14" s="9"/>
      <c r="AW14" s="9"/>
      <c r="AX14" s="9"/>
      <c r="AY14" s="9"/>
      <c r="AZ14" s="9"/>
      <c r="BA14" s="9"/>
      <c r="BB14" s="49"/>
      <c r="BD14" s="44"/>
      <c r="BE14" s="62"/>
      <c r="BF14" s="9"/>
      <c r="BG14" s="9"/>
      <c r="BH14" s="9"/>
      <c r="BI14" s="45"/>
      <c r="BJ14" s="9"/>
      <c r="BK14" s="9"/>
      <c r="BL14" s="9"/>
      <c r="BM14" s="9"/>
      <c r="BN14" s="9"/>
      <c r="BO14" s="9"/>
      <c r="BP14" s="9"/>
      <c r="BQ14" s="9"/>
      <c r="BR14" s="9"/>
      <c r="BS14" s="9"/>
      <c r="BT14" s="49"/>
      <c r="BV14" s="44"/>
      <c r="BW14" s="62"/>
      <c r="BX14" s="9"/>
      <c r="BY14" s="9"/>
      <c r="BZ14" s="9"/>
      <c r="CA14" s="45"/>
      <c r="CB14" s="9"/>
      <c r="CC14" s="9"/>
      <c r="CD14" s="9"/>
      <c r="CE14" s="9"/>
      <c r="CF14" s="9"/>
      <c r="CG14" s="9"/>
      <c r="CH14" s="9"/>
      <c r="CI14" s="9"/>
      <c r="CJ14" s="9"/>
      <c r="CK14" s="9"/>
      <c r="CL14" s="49"/>
      <c r="CM14" s="139"/>
    </row>
    <row r="15" spans="2:91" s="43" customFormat="1" x14ac:dyDescent="0.2">
      <c r="B15" s="44"/>
      <c r="C15" s="191" t="s">
        <v>99</v>
      </c>
      <c r="D15" s="12" t="s">
        <v>100</v>
      </c>
      <c r="E15" s="9"/>
      <c r="F15" s="45"/>
      <c r="G15" s="45"/>
      <c r="H15" s="9"/>
      <c r="I15" s="9"/>
      <c r="J15" s="9"/>
      <c r="K15" s="9"/>
      <c r="L15" s="9"/>
      <c r="M15" s="9"/>
      <c r="N15" s="9"/>
      <c r="O15" s="9"/>
      <c r="P15" s="9"/>
      <c r="Q15" s="9"/>
      <c r="R15" s="49"/>
      <c r="T15" s="44"/>
      <c r="U15" s="62" t="s">
        <v>99</v>
      </c>
      <c r="V15" s="12" t="s">
        <v>100</v>
      </c>
      <c r="W15" s="9"/>
      <c r="X15" s="45"/>
      <c r="Y15" s="45"/>
      <c r="Z15" s="9"/>
      <c r="AA15" s="9"/>
      <c r="AB15" s="9"/>
      <c r="AC15" s="9"/>
      <c r="AD15" s="9"/>
      <c r="AE15" s="9"/>
      <c r="AF15" s="9"/>
      <c r="AG15" s="9"/>
      <c r="AH15" s="9"/>
      <c r="AI15" s="9"/>
      <c r="AJ15" s="49"/>
      <c r="AL15" s="44"/>
      <c r="AM15" s="62" t="s">
        <v>99</v>
      </c>
      <c r="AN15" s="12" t="s">
        <v>100</v>
      </c>
      <c r="AO15" s="9"/>
      <c r="AP15" s="45"/>
      <c r="AQ15" s="45"/>
      <c r="AR15" s="9"/>
      <c r="AS15" s="9"/>
      <c r="AT15" s="9"/>
      <c r="AU15" s="9"/>
      <c r="AV15" s="9"/>
      <c r="AW15" s="9"/>
      <c r="AX15" s="9"/>
      <c r="AY15" s="9"/>
      <c r="AZ15" s="9"/>
      <c r="BA15" s="9"/>
      <c r="BB15" s="49"/>
      <c r="BD15" s="44"/>
      <c r="BE15" s="62" t="s">
        <v>99</v>
      </c>
      <c r="BF15" s="12" t="s">
        <v>100</v>
      </c>
      <c r="BG15" s="9"/>
      <c r="BH15" s="45"/>
      <c r="BI15" s="45"/>
      <c r="BJ15" s="9"/>
      <c r="BK15" s="9"/>
      <c r="BL15" s="9"/>
      <c r="BM15" s="9"/>
      <c r="BN15" s="9"/>
      <c r="BO15" s="9"/>
      <c r="BP15" s="9"/>
      <c r="BQ15" s="9"/>
      <c r="BR15" s="9"/>
      <c r="BS15" s="9"/>
      <c r="BT15" s="49"/>
      <c r="BV15" s="44"/>
      <c r="BW15" s="62" t="s">
        <v>99</v>
      </c>
      <c r="BX15" s="12" t="s">
        <v>100</v>
      </c>
      <c r="BY15" s="9"/>
      <c r="BZ15" s="45"/>
      <c r="CA15" s="45"/>
      <c r="CB15" s="9"/>
      <c r="CC15" s="9"/>
      <c r="CD15" s="9"/>
      <c r="CE15" s="9"/>
      <c r="CF15" s="9"/>
      <c r="CG15" s="9"/>
      <c r="CH15" s="9"/>
      <c r="CI15" s="9"/>
      <c r="CJ15" s="9"/>
      <c r="CK15" s="9"/>
      <c r="CL15" s="49"/>
      <c r="CM15" s="139"/>
    </row>
    <row r="16" spans="2:91" s="52" customFormat="1" x14ac:dyDescent="0.2">
      <c r="B16" s="53"/>
      <c r="C16" s="191"/>
      <c r="D16" s="51" t="s">
        <v>120</v>
      </c>
      <c r="E16" s="56"/>
      <c r="F16" s="56"/>
      <c r="G16" s="9"/>
      <c r="H16" s="9"/>
      <c r="I16" s="9"/>
      <c r="J16" s="73"/>
      <c r="K16" s="73"/>
      <c r="L16" s="73"/>
      <c r="M16" s="73"/>
      <c r="N16" s="73"/>
      <c r="O16" s="73"/>
      <c r="P16" s="47"/>
      <c r="Q16" s="47"/>
      <c r="R16" s="54"/>
      <c r="T16" s="53"/>
      <c r="U16" s="62"/>
      <c r="V16" s="51" t="s">
        <v>120</v>
      </c>
      <c r="W16" s="56"/>
      <c r="X16" s="56"/>
      <c r="Y16" s="9"/>
      <c r="Z16" s="9"/>
      <c r="AA16" s="9"/>
      <c r="AB16" s="73"/>
      <c r="AC16" s="73"/>
      <c r="AD16" s="73"/>
      <c r="AE16" s="73"/>
      <c r="AF16" s="73"/>
      <c r="AG16" s="73"/>
      <c r="AH16" s="47"/>
      <c r="AI16" s="47"/>
      <c r="AJ16" s="54"/>
      <c r="AL16" s="53"/>
      <c r="AM16" s="62"/>
      <c r="AN16" s="51" t="s">
        <v>120</v>
      </c>
      <c r="AO16" s="56"/>
      <c r="AP16" s="56"/>
      <c r="AQ16" s="9"/>
      <c r="AR16" s="9"/>
      <c r="AS16" s="9"/>
      <c r="AT16" s="73"/>
      <c r="AU16" s="73"/>
      <c r="AV16" s="73"/>
      <c r="AW16" s="73"/>
      <c r="AX16" s="73"/>
      <c r="AY16" s="73"/>
      <c r="AZ16" s="47"/>
      <c r="BA16" s="47"/>
      <c r="BB16" s="54"/>
      <c r="BD16" s="53"/>
      <c r="BE16" s="62"/>
      <c r="BF16" s="51" t="s">
        <v>120</v>
      </c>
      <c r="BG16" s="56"/>
      <c r="BH16" s="56"/>
      <c r="BI16" s="9"/>
      <c r="BJ16" s="9"/>
      <c r="BK16" s="9"/>
      <c r="BL16" s="73"/>
      <c r="BM16" s="73"/>
      <c r="BN16" s="73"/>
      <c r="BO16" s="73"/>
      <c r="BP16" s="73"/>
      <c r="BQ16" s="73"/>
      <c r="BR16" s="47"/>
      <c r="BS16" s="47"/>
      <c r="BT16" s="54"/>
      <c r="BV16" s="53"/>
      <c r="BW16" s="62"/>
      <c r="BX16" s="51" t="s">
        <v>120</v>
      </c>
      <c r="BY16" s="56"/>
      <c r="BZ16" s="56"/>
      <c r="CA16" s="9"/>
      <c r="CB16" s="9"/>
      <c r="CC16" s="9"/>
      <c r="CD16" s="73"/>
      <c r="CE16" s="73"/>
      <c r="CF16" s="73"/>
      <c r="CG16" s="73"/>
      <c r="CH16" s="73"/>
      <c r="CI16" s="73"/>
      <c r="CJ16" s="47"/>
      <c r="CK16" s="47"/>
      <c r="CL16" s="54"/>
      <c r="CM16" s="222"/>
    </row>
    <row r="17" spans="2:91" s="43" customFormat="1" x14ac:dyDescent="0.2">
      <c r="B17" s="44"/>
      <c r="C17" s="191"/>
      <c r="D17" s="11"/>
      <c r="E17" s="9"/>
      <c r="F17" s="46" t="s">
        <v>1</v>
      </c>
      <c r="G17" s="55" t="str">
        <f>IF(F17="Zadejte text.","vyplňte pole","")</f>
        <v>vyplňte pole</v>
      </c>
      <c r="H17" s="9"/>
      <c r="I17" s="9"/>
      <c r="J17" s="9"/>
      <c r="K17" s="9"/>
      <c r="L17" s="9"/>
      <c r="M17" s="9"/>
      <c r="N17" s="9"/>
      <c r="O17" s="9"/>
      <c r="P17" s="9"/>
      <c r="Q17" s="9"/>
      <c r="R17" s="49"/>
      <c r="T17" s="44"/>
      <c r="U17" s="62"/>
      <c r="V17" s="11"/>
      <c r="W17" s="9"/>
      <c r="X17" s="46" t="s">
        <v>1</v>
      </c>
      <c r="Y17" s="55" t="str">
        <f>IF(X17="Zadejte text.","vyplňte pole","")</f>
        <v>vyplňte pole</v>
      </c>
      <c r="Z17" s="9"/>
      <c r="AA17" s="9"/>
      <c r="AB17" s="9"/>
      <c r="AC17" s="9"/>
      <c r="AD17" s="9"/>
      <c r="AE17" s="9"/>
      <c r="AF17" s="9"/>
      <c r="AG17" s="9"/>
      <c r="AH17" s="9"/>
      <c r="AI17" s="9"/>
      <c r="AJ17" s="49"/>
      <c r="AL17" s="44"/>
      <c r="AM17" s="62"/>
      <c r="AN17" s="11"/>
      <c r="AO17" s="9"/>
      <c r="AP17" s="46" t="s">
        <v>1</v>
      </c>
      <c r="AQ17" s="55" t="str">
        <f>IF(AP17="Zadejte text.","vyplňte pole","")</f>
        <v>vyplňte pole</v>
      </c>
      <c r="AR17" s="9"/>
      <c r="AS17" s="9"/>
      <c r="AT17" s="9"/>
      <c r="AU17" s="9"/>
      <c r="AV17" s="9"/>
      <c r="AW17" s="9"/>
      <c r="AX17" s="9"/>
      <c r="AY17" s="9"/>
      <c r="AZ17" s="9"/>
      <c r="BA17" s="9"/>
      <c r="BB17" s="49"/>
      <c r="BD17" s="44"/>
      <c r="BE17" s="62"/>
      <c r="BF17" s="11"/>
      <c r="BG17" s="9"/>
      <c r="BH17" s="46" t="s">
        <v>1</v>
      </c>
      <c r="BI17" s="55" t="str">
        <f>IF(BH17="Zadejte text.","vyplňte pole","")</f>
        <v>vyplňte pole</v>
      </c>
      <c r="BJ17" s="9"/>
      <c r="BK17" s="9"/>
      <c r="BL17" s="9"/>
      <c r="BM17" s="9"/>
      <c r="BN17" s="9"/>
      <c r="BO17" s="9"/>
      <c r="BP17" s="9"/>
      <c r="BQ17" s="9"/>
      <c r="BR17" s="9"/>
      <c r="BS17" s="9"/>
      <c r="BT17" s="49"/>
      <c r="BV17" s="44"/>
      <c r="BW17" s="62"/>
      <c r="BX17" s="11"/>
      <c r="BY17" s="9"/>
      <c r="BZ17" s="46" t="s">
        <v>1</v>
      </c>
      <c r="CA17" s="55" t="str">
        <f>IF(BZ17="Zadejte text.","vyplňte pole","")</f>
        <v>vyplňte pole</v>
      </c>
      <c r="CB17" s="9"/>
      <c r="CC17" s="9"/>
      <c r="CD17" s="9"/>
      <c r="CE17" s="9"/>
      <c r="CF17" s="9"/>
      <c r="CG17" s="9"/>
      <c r="CH17" s="9"/>
      <c r="CI17" s="9"/>
      <c r="CJ17" s="9"/>
      <c r="CK17" s="9"/>
      <c r="CL17" s="49"/>
      <c r="CM17" s="139"/>
    </row>
    <row r="18" spans="2:91" ht="5.0999999999999996" customHeight="1" x14ac:dyDescent="0.2">
      <c r="B18" s="21"/>
      <c r="C18" s="192"/>
      <c r="D18" s="60"/>
      <c r="E18" s="61"/>
      <c r="F18" s="73"/>
      <c r="G18" s="73"/>
      <c r="H18" s="73"/>
      <c r="I18" s="73"/>
      <c r="J18" s="60"/>
      <c r="K18" s="60"/>
      <c r="L18" s="60"/>
      <c r="M18" s="60"/>
      <c r="N18" s="60"/>
      <c r="O18" s="60"/>
      <c r="P18" s="60"/>
      <c r="Q18" s="60"/>
      <c r="R18" s="24"/>
      <c r="T18" s="21"/>
      <c r="U18" s="74"/>
      <c r="V18" s="60"/>
      <c r="W18" s="61"/>
      <c r="X18" s="73"/>
      <c r="Y18" s="73"/>
      <c r="Z18" s="73"/>
      <c r="AA18" s="73"/>
      <c r="AB18" s="60"/>
      <c r="AC18" s="60"/>
      <c r="AD18" s="60"/>
      <c r="AE18" s="60"/>
      <c r="AF18" s="60"/>
      <c r="AG18" s="60"/>
      <c r="AH18" s="60"/>
      <c r="AI18" s="60"/>
      <c r="AJ18" s="24"/>
      <c r="AL18" s="21"/>
      <c r="AM18" s="74"/>
      <c r="AN18" s="60"/>
      <c r="AO18" s="61"/>
      <c r="AP18" s="73"/>
      <c r="AQ18" s="73"/>
      <c r="AR18" s="73"/>
      <c r="AS18" s="73"/>
      <c r="AT18" s="60"/>
      <c r="AU18" s="60"/>
      <c r="AV18" s="60"/>
      <c r="AW18" s="60"/>
      <c r="AX18" s="60"/>
      <c r="AY18" s="60"/>
      <c r="AZ18" s="60"/>
      <c r="BA18" s="60"/>
      <c r="BB18" s="24"/>
      <c r="BD18" s="21"/>
      <c r="BE18" s="74"/>
      <c r="BF18" s="60"/>
      <c r="BG18" s="61"/>
      <c r="BH18" s="73"/>
      <c r="BI18" s="73"/>
      <c r="BJ18" s="73"/>
      <c r="BK18" s="73"/>
      <c r="BL18" s="60"/>
      <c r="BM18" s="60"/>
      <c r="BN18" s="60"/>
      <c r="BO18" s="60"/>
      <c r="BP18" s="60"/>
      <c r="BQ18" s="60"/>
      <c r="BR18" s="60"/>
      <c r="BS18" s="60"/>
      <c r="BT18" s="24"/>
      <c r="BV18" s="21"/>
      <c r="BW18" s="74"/>
      <c r="BX18" s="60"/>
      <c r="BY18" s="61"/>
      <c r="BZ18" s="73"/>
      <c r="CA18" s="73"/>
      <c r="CB18" s="73"/>
      <c r="CC18" s="73"/>
      <c r="CD18" s="60"/>
      <c r="CE18" s="60"/>
      <c r="CF18" s="60"/>
      <c r="CG18" s="60"/>
      <c r="CH18" s="60"/>
      <c r="CI18" s="60"/>
      <c r="CJ18" s="60"/>
      <c r="CK18" s="60"/>
      <c r="CL18" s="24"/>
    </row>
    <row r="19" spans="2:91" ht="12.75" customHeight="1" x14ac:dyDescent="0.2">
      <c r="B19" s="21"/>
      <c r="C19" s="191" t="s">
        <v>97</v>
      </c>
      <c r="D19" s="80" t="s">
        <v>98</v>
      </c>
      <c r="E19" s="23"/>
      <c r="F19" s="23"/>
      <c r="G19" s="23"/>
      <c r="H19" s="23"/>
      <c r="I19" s="23"/>
      <c r="J19" s="23"/>
      <c r="K19" s="23"/>
      <c r="L19" s="23"/>
      <c r="M19" s="23"/>
      <c r="N19" s="23"/>
      <c r="O19" s="23"/>
      <c r="P19" s="23"/>
      <c r="Q19" s="23"/>
      <c r="R19" s="24"/>
      <c r="T19" s="21"/>
      <c r="U19" s="75" t="s">
        <v>97</v>
      </c>
      <c r="V19" s="80" t="s">
        <v>98</v>
      </c>
      <c r="W19" s="23"/>
      <c r="X19" s="23"/>
      <c r="Y19" s="23"/>
      <c r="Z19" s="23"/>
      <c r="AA19" s="23"/>
      <c r="AB19" s="23"/>
      <c r="AC19" s="23"/>
      <c r="AD19" s="23"/>
      <c r="AE19" s="23"/>
      <c r="AF19" s="23"/>
      <c r="AG19" s="23"/>
      <c r="AH19" s="23"/>
      <c r="AI19" s="23"/>
      <c r="AJ19" s="24"/>
      <c r="AL19" s="21"/>
      <c r="AM19" s="75" t="s">
        <v>97</v>
      </c>
      <c r="AN19" s="80" t="s">
        <v>98</v>
      </c>
      <c r="AO19" s="23"/>
      <c r="AP19" s="23"/>
      <c r="AQ19" s="23"/>
      <c r="AR19" s="23"/>
      <c r="AS19" s="23"/>
      <c r="AT19" s="23"/>
      <c r="AU19" s="23"/>
      <c r="AV19" s="23"/>
      <c r="AW19" s="23"/>
      <c r="AX19" s="23"/>
      <c r="AY19" s="23"/>
      <c r="AZ19" s="23"/>
      <c r="BA19" s="23"/>
      <c r="BB19" s="24"/>
      <c r="BD19" s="21"/>
      <c r="BE19" s="75" t="s">
        <v>97</v>
      </c>
      <c r="BF19" s="80" t="s">
        <v>98</v>
      </c>
      <c r="BG19" s="23"/>
      <c r="BH19" s="23"/>
      <c r="BI19" s="23"/>
      <c r="BJ19" s="23"/>
      <c r="BK19" s="23"/>
      <c r="BL19" s="23"/>
      <c r="BM19" s="23"/>
      <c r="BN19" s="23"/>
      <c r="BO19" s="23"/>
      <c r="BP19" s="23"/>
      <c r="BQ19" s="23"/>
      <c r="BR19" s="23"/>
      <c r="BS19" s="23"/>
      <c r="BT19" s="24"/>
      <c r="BV19" s="21"/>
      <c r="BW19" s="75" t="s">
        <v>97</v>
      </c>
      <c r="BX19" s="80" t="s">
        <v>98</v>
      </c>
      <c r="BY19" s="23"/>
      <c r="BZ19" s="23"/>
      <c r="CA19" s="23"/>
      <c r="CB19" s="23"/>
      <c r="CC19" s="23"/>
      <c r="CD19" s="23"/>
      <c r="CE19" s="23"/>
      <c r="CF19" s="23"/>
      <c r="CG19" s="23"/>
      <c r="CH19" s="23"/>
      <c r="CI19" s="23"/>
      <c r="CJ19" s="23"/>
      <c r="CK19" s="23"/>
      <c r="CL19" s="24"/>
    </row>
    <row r="20" spans="2:91" ht="12.75" customHeight="1" x14ac:dyDescent="0.2">
      <c r="B20" s="21"/>
      <c r="C20" s="191"/>
      <c r="D20" s="84" t="s">
        <v>117</v>
      </c>
      <c r="E20" s="23"/>
      <c r="F20" s="23"/>
      <c r="G20" s="23"/>
      <c r="H20" s="23"/>
      <c r="I20" s="23"/>
      <c r="J20" s="23"/>
      <c r="K20" s="23"/>
      <c r="L20" s="23"/>
      <c r="M20" s="23"/>
      <c r="N20" s="23"/>
      <c r="O20" s="23"/>
      <c r="P20" s="23"/>
      <c r="Q20" s="23"/>
      <c r="R20" s="24"/>
      <c r="T20" s="21"/>
      <c r="U20" s="75"/>
      <c r="V20" s="84" t="s">
        <v>117</v>
      </c>
      <c r="W20" s="23"/>
      <c r="X20" s="23"/>
      <c r="Y20" s="23"/>
      <c r="Z20" s="23"/>
      <c r="AA20" s="23"/>
      <c r="AB20" s="23"/>
      <c r="AC20" s="23"/>
      <c r="AD20" s="23"/>
      <c r="AE20" s="23"/>
      <c r="AF20" s="23"/>
      <c r="AG20" s="23"/>
      <c r="AH20" s="23"/>
      <c r="AI20" s="23"/>
      <c r="AJ20" s="24"/>
      <c r="AL20" s="21"/>
      <c r="AM20" s="75"/>
      <c r="AN20" s="84" t="s">
        <v>117</v>
      </c>
      <c r="AO20" s="23"/>
      <c r="AP20" s="23"/>
      <c r="AQ20" s="23"/>
      <c r="AR20" s="23"/>
      <c r="AS20" s="23"/>
      <c r="AT20" s="23"/>
      <c r="AU20" s="23"/>
      <c r="AV20" s="23"/>
      <c r="AW20" s="23"/>
      <c r="AX20" s="23"/>
      <c r="AY20" s="23"/>
      <c r="AZ20" s="23"/>
      <c r="BA20" s="23"/>
      <c r="BB20" s="24"/>
      <c r="BD20" s="21"/>
      <c r="BE20" s="75"/>
      <c r="BF20" s="84" t="s">
        <v>117</v>
      </c>
      <c r="BG20" s="23"/>
      <c r="BH20" s="23"/>
      <c r="BI20" s="23"/>
      <c r="BJ20" s="23"/>
      <c r="BK20" s="23"/>
      <c r="BL20" s="23"/>
      <c r="BM20" s="23"/>
      <c r="BN20" s="23"/>
      <c r="BO20" s="23"/>
      <c r="BP20" s="23"/>
      <c r="BQ20" s="23"/>
      <c r="BR20" s="23"/>
      <c r="BS20" s="23"/>
      <c r="BT20" s="24"/>
      <c r="BV20" s="21"/>
      <c r="BW20" s="75"/>
      <c r="BX20" s="84" t="s">
        <v>117</v>
      </c>
      <c r="BY20" s="23"/>
      <c r="BZ20" s="23"/>
      <c r="CA20" s="23"/>
      <c r="CB20" s="23"/>
      <c r="CC20" s="23"/>
      <c r="CD20" s="23"/>
      <c r="CE20" s="23"/>
      <c r="CF20" s="23"/>
      <c r="CG20" s="23"/>
      <c r="CH20" s="23"/>
      <c r="CI20" s="23"/>
      <c r="CJ20" s="23"/>
      <c r="CK20" s="23"/>
      <c r="CL20" s="24"/>
    </row>
    <row r="21" spans="2:91" ht="12.75" customHeight="1" x14ac:dyDescent="0.2">
      <c r="B21" s="21"/>
      <c r="C21" s="191"/>
      <c r="D21" s="84" t="s">
        <v>121</v>
      </c>
      <c r="E21" s="23"/>
      <c r="F21" s="23"/>
      <c r="G21" s="23"/>
      <c r="H21" s="23"/>
      <c r="I21" s="23"/>
      <c r="J21" s="23"/>
      <c r="K21" s="23"/>
      <c r="L21" s="23"/>
      <c r="M21" s="23"/>
      <c r="N21" s="23"/>
      <c r="O21" s="23"/>
      <c r="P21" s="23"/>
      <c r="Q21" s="23"/>
      <c r="R21" s="24"/>
      <c r="T21" s="21"/>
      <c r="U21" s="75"/>
      <c r="V21" s="84" t="s">
        <v>121</v>
      </c>
      <c r="W21" s="23"/>
      <c r="X21" s="23"/>
      <c r="Y21" s="23"/>
      <c r="Z21" s="23"/>
      <c r="AA21" s="23"/>
      <c r="AB21" s="23"/>
      <c r="AC21" s="23"/>
      <c r="AD21" s="23"/>
      <c r="AE21" s="23"/>
      <c r="AF21" s="23"/>
      <c r="AG21" s="23"/>
      <c r="AH21" s="23"/>
      <c r="AI21" s="23"/>
      <c r="AJ21" s="24"/>
      <c r="AL21" s="21"/>
      <c r="AM21" s="75"/>
      <c r="AN21" s="84" t="s">
        <v>121</v>
      </c>
      <c r="AO21" s="23"/>
      <c r="AP21" s="23"/>
      <c r="AQ21" s="23"/>
      <c r="AR21" s="23"/>
      <c r="AS21" s="23"/>
      <c r="AT21" s="23"/>
      <c r="AU21" s="23"/>
      <c r="AV21" s="23"/>
      <c r="AW21" s="23"/>
      <c r="AX21" s="23"/>
      <c r="AY21" s="23"/>
      <c r="AZ21" s="23"/>
      <c r="BA21" s="23"/>
      <c r="BB21" s="24"/>
      <c r="BD21" s="21"/>
      <c r="BE21" s="75"/>
      <c r="BF21" s="84" t="s">
        <v>121</v>
      </c>
      <c r="BG21" s="23"/>
      <c r="BH21" s="23"/>
      <c r="BI21" s="23"/>
      <c r="BJ21" s="23"/>
      <c r="BK21" s="23"/>
      <c r="BL21" s="23"/>
      <c r="BM21" s="23"/>
      <c r="BN21" s="23"/>
      <c r="BO21" s="23"/>
      <c r="BP21" s="23"/>
      <c r="BQ21" s="23"/>
      <c r="BR21" s="23"/>
      <c r="BS21" s="23"/>
      <c r="BT21" s="24"/>
      <c r="BV21" s="21"/>
      <c r="BW21" s="75"/>
      <c r="BX21" s="84" t="s">
        <v>121</v>
      </c>
      <c r="BY21" s="23"/>
      <c r="BZ21" s="23"/>
      <c r="CA21" s="23"/>
      <c r="CB21" s="23"/>
      <c r="CC21" s="23"/>
      <c r="CD21" s="23"/>
      <c r="CE21" s="23"/>
      <c r="CF21" s="23"/>
      <c r="CG21" s="23"/>
      <c r="CH21" s="23"/>
      <c r="CI21" s="23"/>
      <c r="CJ21" s="23"/>
      <c r="CK21" s="23"/>
      <c r="CL21" s="24"/>
    </row>
    <row r="22" spans="2:91" ht="12.75" customHeight="1" x14ac:dyDescent="0.2">
      <c r="B22" s="21"/>
      <c r="C22" s="191"/>
      <c r="D22" s="84" t="s">
        <v>116</v>
      </c>
      <c r="E22" s="23"/>
      <c r="F22" s="23"/>
      <c r="G22" s="23"/>
      <c r="H22" s="23"/>
      <c r="I22" s="23"/>
      <c r="J22" s="23"/>
      <c r="K22" s="23"/>
      <c r="L22" s="23"/>
      <c r="M22" s="23"/>
      <c r="N22" s="23"/>
      <c r="O22" s="23"/>
      <c r="P22" s="23"/>
      <c r="Q22" s="23"/>
      <c r="R22" s="24"/>
      <c r="T22" s="21"/>
      <c r="U22" s="75"/>
      <c r="V22" s="84" t="s">
        <v>116</v>
      </c>
      <c r="W22" s="23"/>
      <c r="X22" s="23"/>
      <c r="Y22" s="23"/>
      <c r="Z22" s="23"/>
      <c r="AA22" s="23"/>
      <c r="AB22" s="23"/>
      <c r="AC22" s="23"/>
      <c r="AD22" s="23"/>
      <c r="AE22" s="23"/>
      <c r="AF22" s="23"/>
      <c r="AG22" s="23"/>
      <c r="AH22" s="23"/>
      <c r="AI22" s="23"/>
      <c r="AJ22" s="24"/>
      <c r="AL22" s="21"/>
      <c r="AM22" s="75"/>
      <c r="AN22" s="84" t="s">
        <v>116</v>
      </c>
      <c r="AO22" s="23"/>
      <c r="AP22" s="23"/>
      <c r="AQ22" s="23"/>
      <c r="AR22" s="23"/>
      <c r="AS22" s="23"/>
      <c r="AT22" s="23"/>
      <c r="AU22" s="23"/>
      <c r="AV22" s="23"/>
      <c r="AW22" s="23"/>
      <c r="AX22" s="23"/>
      <c r="AY22" s="23"/>
      <c r="AZ22" s="23"/>
      <c r="BA22" s="23"/>
      <c r="BB22" s="24"/>
      <c r="BD22" s="21"/>
      <c r="BE22" s="75"/>
      <c r="BF22" s="84" t="s">
        <v>116</v>
      </c>
      <c r="BG22" s="23"/>
      <c r="BH22" s="23"/>
      <c r="BI22" s="23"/>
      <c r="BJ22" s="23"/>
      <c r="BK22" s="23"/>
      <c r="BL22" s="23"/>
      <c r="BM22" s="23"/>
      <c r="BN22" s="23"/>
      <c r="BO22" s="23"/>
      <c r="BP22" s="23"/>
      <c r="BQ22" s="23"/>
      <c r="BR22" s="23"/>
      <c r="BS22" s="23"/>
      <c r="BT22" s="24"/>
      <c r="BV22" s="21"/>
      <c r="BW22" s="75"/>
      <c r="BX22" s="84" t="s">
        <v>116</v>
      </c>
      <c r="BY22" s="23"/>
      <c r="BZ22" s="23"/>
      <c r="CA22" s="23"/>
      <c r="CB22" s="23"/>
      <c r="CC22" s="23"/>
      <c r="CD22" s="23"/>
      <c r="CE22" s="23"/>
      <c r="CF22" s="23"/>
      <c r="CG22" s="23"/>
      <c r="CH22" s="23"/>
      <c r="CI22" s="23"/>
      <c r="CJ22" s="23"/>
      <c r="CK22" s="23"/>
      <c r="CL22" s="24"/>
    </row>
    <row r="23" spans="2:91" ht="129.75" customHeight="1" x14ac:dyDescent="0.2">
      <c r="B23" s="21"/>
      <c r="C23" s="193"/>
      <c r="D23" s="252" t="s">
        <v>1501</v>
      </c>
      <c r="E23" s="252"/>
      <c r="F23" s="252"/>
      <c r="G23" s="252"/>
      <c r="H23" s="23"/>
      <c r="I23" s="249" t="s">
        <v>118</v>
      </c>
      <c r="J23" s="250"/>
      <c r="K23" s="250"/>
      <c r="L23" s="251"/>
      <c r="M23" s="23"/>
      <c r="N23" s="249" t="s">
        <v>119</v>
      </c>
      <c r="O23" s="250"/>
      <c r="P23" s="250"/>
      <c r="Q23" s="251"/>
      <c r="R23" s="24"/>
      <c r="T23" s="21"/>
      <c r="U23" s="101"/>
      <c r="V23" s="252" t="s">
        <v>1501</v>
      </c>
      <c r="W23" s="252"/>
      <c r="X23" s="252"/>
      <c r="Y23" s="252"/>
      <c r="Z23" s="23"/>
      <c r="AA23" s="249" t="s">
        <v>118</v>
      </c>
      <c r="AB23" s="250"/>
      <c r="AC23" s="250"/>
      <c r="AD23" s="251"/>
      <c r="AE23" s="23"/>
      <c r="AF23" s="249" t="s">
        <v>119</v>
      </c>
      <c r="AG23" s="250"/>
      <c r="AH23" s="250"/>
      <c r="AI23" s="251"/>
      <c r="AJ23" s="24"/>
      <c r="AL23" s="21"/>
      <c r="AM23" s="101"/>
      <c r="AN23" s="252" t="s">
        <v>1501</v>
      </c>
      <c r="AO23" s="252"/>
      <c r="AP23" s="252"/>
      <c r="AQ23" s="252"/>
      <c r="AR23" s="23"/>
      <c r="AS23" s="249" t="s">
        <v>118</v>
      </c>
      <c r="AT23" s="250"/>
      <c r="AU23" s="250"/>
      <c r="AV23" s="251"/>
      <c r="AW23" s="23"/>
      <c r="AX23" s="249" t="s">
        <v>119</v>
      </c>
      <c r="AY23" s="250"/>
      <c r="AZ23" s="250"/>
      <c r="BA23" s="251"/>
      <c r="BB23" s="24"/>
      <c r="BD23" s="21"/>
      <c r="BE23" s="101"/>
      <c r="BF23" s="252" t="s">
        <v>1501</v>
      </c>
      <c r="BG23" s="252"/>
      <c r="BH23" s="252"/>
      <c r="BI23" s="252"/>
      <c r="BJ23" s="23"/>
      <c r="BK23" s="249" t="s">
        <v>118</v>
      </c>
      <c r="BL23" s="250"/>
      <c r="BM23" s="250"/>
      <c r="BN23" s="251"/>
      <c r="BO23" s="23"/>
      <c r="BP23" s="249" t="s">
        <v>119</v>
      </c>
      <c r="BQ23" s="250"/>
      <c r="BR23" s="250"/>
      <c r="BS23" s="251"/>
      <c r="BT23" s="24"/>
      <c r="BV23" s="21"/>
      <c r="BW23" s="101"/>
      <c r="BX23" s="252" t="s">
        <v>1501</v>
      </c>
      <c r="BY23" s="252"/>
      <c r="BZ23" s="252"/>
      <c r="CA23" s="252"/>
      <c r="CB23" s="23"/>
      <c r="CC23" s="249" t="s">
        <v>118</v>
      </c>
      <c r="CD23" s="250"/>
      <c r="CE23" s="250"/>
      <c r="CF23" s="251"/>
      <c r="CG23" s="23"/>
      <c r="CH23" s="249" t="s">
        <v>119</v>
      </c>
      <c r="CI23" s="250"/>
      <c r="CJ23" s="250"/>
      <c r="CK23" s="251"/>
      <c r="CL23" s="24"/>
    </row>
    <row r="24" spans="2:91" s="40" customFormat="1" ht="5.0999999999999996" customHeight="1" x14ac:dyDescent="0.2">
      <c r="B24" s="94"/>
      <c r="C24" s="191"/>
      <c r="D24" s="98"/>
      <c r="E24" s="95"/>
      <c r="F24" s="96"/>
      <c r="G24" s="95"/>
      <c r="H24" s="95"/>
      <c r="I24" s="18"/>
      <c r="J24" s="23"/>
      <c r="K24" s="23"/>
      <c r="L24" s="20"/>
      <c r="M24" s="95"/>
      <c r="N24" s="18"/>
      <c r="O24" s="91"/>
      <c r="P24" s="91"/>
      <c r="Q24" s="20"/>
      <c r="R24" s="97"/>
      <c r="T24" s="94"/>
      <c r="U24" s="93"/>
      <c r="V24" s="98"/>
      <c r="W24" s="95"/>
      <c r="X24" s="96"/>
      <c r="Y24" s="95"/>
      <c r="Z24" s="95"/>
      <c r="AA24" s="18"/>
      <c r="AB24" s="23"/>
      <c r="AC24" s="23"/>
      <c r="AD24" s="20"/>
      <c r="AE24" s="95"/>
      <c r="AF24" s="18"/>
      <c r="AG24" s="91"/>
      <c r="AH24" s="91"/>
      <c r="AI24" s="20"/>
      <c r="AJ24" s="97"/>
      <c r="AL24" s="94"/>
      <c r="AM24" s="93"/>
      <c r="AN24" s="98"/>
      <c r="AO24" s="95"/>
      <c r="AP24" s="96"/>
      <c r="AQ24" s="95"/>
      <c r="AR24" s="95"/>
      <c r="AS24" s="18"/>
      <c r="AT24" s="23"/>
      <c r="AU24" s="23"/>
      <c r="AV24" s="20"/>
      <c r="AW24" s="95"/>
      <c r="AX24" s="18"/>
      <c r="AY24" s="91"/>
      <c r="AZ24" s="91"/>
      <c r="BA24" s="20"/>
      <c r="BB24" s="97"/>
      <c r="BD24" s="94"/>
      <c r="BE24" s="93"/>
      <c r="BF24" s="98"/>
      <c r="BG24" s="95"/>
      <c r="BH24" s="96"/>
      <c r="BI24" s="95"/>
      <c r="BJ24" s="95"/>
      <c r="BK24" s="18"/>
      <c r="BL24" s="23"/>
      <c r="BM24" s="23"/>
      <c r="BN24" s="20"/>
      <c r="BO24" s="95"/>
      <c r="BP24" s="18"/>
      <c r="BQ24" s="91"/>
      <c r="BR24" s="91"/>
      <c r="BS24" s="20"/>
      <c r="BT24" s="97"/>
      <c r="BV24" s="94"/>
      <c r="BW24" s="93"/>
      <c r="BX24" s="98"/>
      <c r="BY24" s="95"/>
      <c r="BZ24" s="96"/>
      <c r="CA24" s="95"/>
      <c r="CB24" s="95"/>
      <c r="CC24" s="18"/>
      <c r="CD24" s="23"/>
      <c r="CE24" s="23"/>
      <c r="CF24" s="20"/>
      <c r="CG24" s="95"/>
      <c r="CH24" s="18"/>
      <c r="CI24" s="91"/>
      <c r="CJ24" s="91"/>
      <c r="CK24" s="20"/>
      <c r="CL24" s="97"/>
      <c r="CM24" s="223"/>
    </row>
    <row r="25" spans="2:91" s="83" customFormat="1" x14ac:dyDescent="0.2">
      <c r="B25" s="81"/>
      <c r="C25" s="194"/>
      <c r="D25" s="76" t="s">
        <v>102</v>
      </c>
      <c r="E25" s="76" t="s">
        <v>103</v>
      </c>
      <c r="F25" s="59" t="s">
        <v>104</v>
      </c>
      <c r="G25" s="76" t="s">
        <v>105</v>
      </c>
      <c r="H25" s="76"/>
      <c r="I25" s="102" t="s">
        <v>122</v>
      </c>
      <c r="J25" s="80"/>
      <c r="K25" s="76"/>
      <c r="L25" s="104"/>
      <c r="M25" s="76"/>
      <c r="N25" s="102" t="s">
        <v>106</v>
      </c>
      <c r="O25" s="80"/>
      <c r="P25" s="76"/>
      <c r="Q25" s="104"/>
      <c r="R25" s="82"/>
      <c r="T25" s="81"/>
      <c r="U25" s="80"/>
      <c r="V25" s="76" t="s">
        <v>102</v>
      </c>
      <c r="W25" s="76" t="s">
        <v>103</v>
      </c>
      <c r="X25" s="59" t="s">
        <v>104</v>
      </c>
      <c r="Y25" s="76" t="s">
        <v>105</v>
      </c>
      <c r="Z25" s="76"/>
      <c r="AA25" s="102" t="s">
        <v>122</v>
      </c>
      <c r="AB25" s="80"/>
      <c r="AC25" s="76"/>
      <c r="AD25" s="104"/>
      <c r="AE25" s="76"/>
      <c r="AF25" s="102" t="s">
        <v>106</v>
      </c>
      <c r="AG25" s="80"/>
      <c r="AH25" s="76"/>
      <c r="AI25" s="104"/>
      <c r="AJ25" s="82"/>
      <c r="AL25" s="81"/>
      <c r="AM25" s="80"/>
      <c r="AN25" s="76" t="s">
        <v>102</v>
      </c>
      <c r="AO25" s="76" t="s">
        <v>103</v>
      </c>
      <c r="AP25" s="59" t="s">
        <v>104</v>
      </c>
      <c r="AQ25" s="76" t="s">
        <v>105</v>
      </c>
      <c r="AR25" s="76"/>
      <c r="AS25" s="102" t="s">
        <v>122</v>
      </c>
      <c r="AT25" s="80"/>
      <c r="AU25" s="76"/>
      <c r="AV25" s="104"/>
      <c r="AW25" s="76"/>
      <c r="AX25" s="102" t="s">
        <v>106</v>
      </c>
      <c r="AY25" s="80"/>
      <c r="AZ25" s="76"/>
      <c r="BA25" s="104"/>
      <c r="BB25" s="82"/>
      <c r="BD25" s="81"/>
      <c r="BE25" s="80"/>
      <c r="BF25" s="76" t="s">
        <v>102</v>
      </c>
      <c r="BG25" s="76" t="s">
        <v>103</v>
      </c>
      <c r="BH25" s="59" t="s">
        <v>104</v>
      </c>
      <c r="BI25" s="76" t="s">
        <v>105</v>
      </c>
      <c r="BJ25" s="76"/>
      <c r="BK25" s="102" t="s">
        <v>122</v>
      </c>
      <c r="BL25" s="80"/>
      <c r="BM25" s="76"/>
      <c r="BN25" s="104"/>
      <c r="BO25" s="76"/>
      <c r="BP25" s="102" t="s">
        <v>106</v>
      </c>
      <c r="BQ25" s="80"/>
      <c r="BR25" s="76"/>
      <c r="BS25" s="104"/>
      <c r="BT25" s="82"/>
      <c r="BV25" s="81"/>
      <c r="BW25" s="80"/>
      <c r="BX25" s="76" t="s">
        <v>102</v>
      </c>
      <c r="BY25" s="76" t="s">
        <v>103</v>
      </c>
      <c r="BZ25" s="59" t="s">
        <v>104</v>
      </c>
      <c r="CA25" s="76" t="s">
        <v>105</v>
      </c>
      <c r="CB25" s="76"/>
      <c r="CC25" s="102" t="s">
        <v>122</v>
      </c>
      <c r="CD25" s="80"/>
      <c r="CE25" s="76"/>
      <c r="CF25" s="104"/>
      <c r="CG25" s="76"/>
      <c r="CH25" s="102" t="s">
        <v>106</v>
      </c>
      <c r="CI25" s="80"/>
      <c r="CJ25" s="76"/>
      <c r="CK25" s="104"/>
      <c r="CL25" s="82"/>
      <c r="CM25" s="224"/>
    </row>
    <row r="26" spans="2:91" s="58" customFormat="1" x14ac:dyDescent="0.2">
      <c r="B26" s="77"/>
      <c r="C26" s="195"/>
      <c r="D26" s="89" t="str">
        <f>'TITUL, 1, 2, 6-9'!$E$8&amp;"-"&amp;F11&amp;"V001"</f>
        <v>TG03010027-2015V001</v>
      </c>
      <c r="E26" s="89" t="s">
        <v>108</v>
      </c>
      <c r="F26" s="89" t="s">
        <v>108</v>
      </c>
      <c r="G26" s="89" t="s">
        <v>1503</v>
      </c>
      <c r="H26" s="65"/>
      <c r="I26" s="103" t="s">
        <v>53</v>
      </c>
      <c r="J26" s="89">
        <v>12</v>
      </c>
      <c r="K26" s="35" t="s">
        <v>54</v>
      </c>
      <c r="L26" s="90">
        <v>2015</v>
      </c>
      <c r="M26" s="65"/>
      <c r="N26" s="103" t="s">
        <v>53</v>
      </c>
      <c r="O26" s="89">
        <v>12</v>
      </c>
      <c r="P26" s="35" t="s">
        <v>54</v>
      </c>
      <c r="Q26" s="90">
        <v>2015</v>
      </c>
      <c r="R26" s="79"/>
      <c r="T26" s="77"/>
      <c r="U26" s="78"/>
      <c r="V26" s="89" t="str">
        <f>'TITUL, 1, 2, 6-9'!$E$8&amp;"-"&amp;X11&amp;"V001"</f>
        <v>TG03010027-2016V001</v>
      </c>
      <c r="W26" s="89" t="s">
        <v>108</v>
      </c>
      <c r="X26" s="89" t="s">
        <v>108</v>
      </c>
      <c r="Y26" s="89" t="s">
        <v>1503</v>
      </c>
      <c r="Z26" s="65"/>
      <c r="AA26" s="103" t="s">
        <v>53</v>
      </c>
      <c r="AB26" s="89">
        <v>12</v>
      </c>
      <c r="AC26" s="35" t="s">
        <v>54</v>
      </c>
      <c r="AD26" s="90">
        <f>X11</f>
        <v>2016</v>
      </c>
      <c r="AE26" s="65"/>
      <c r="AF26" s="103" t="s">
        <v>53</v>
      </c>
      <c r="AG26" s="89">
        <v>12</v>
      </c>
      <c r="AH26" s="35" t="s">
        <v>54</v>
      </c>
      <c r="AI26" s="90">
        <f>X11</f>
        <v>2016</v>
      </c>
      <c r="AJ26" s="79"/>
      <c r="AL26" s="77"/>
      <c r="AM26" s="78"/>
      <c r="AN26" s="89" t="str">
        <f>'TITUL, 1, 2, 6-9'!$E$8&amp;"-"&amp;AP11&amp;"V001"</f>
        <v>TG03010027-2017V001</v>
      </c>
      <c r="AO26" s="89" t="s">
        <v>108</v>
      </c>
      <c r="AP26" s="89" t="s">
        <v>108</v>
      </c>
      <c r="AQ26" s="89" t="s">
        <v>1503</v>
      </c>
      <c r="AR26" s="65"/>
      <c r="AS26" s="103" t="s">
        <v>53</v>
      </c>
      <c r="AT26" s="89">
        <v>12</v>
      </c>
      <c r="AU26" s="35" t="s">
        <v>54</v>
      </c>
      <c r="AV26" s="90">
        <f>AP11</f>
        <v>2017</v>
      </c>
      <c r="AW26" s="65"/>
      <c r="AX26" s="103" t="s">
        <v>53</v>
      </c>
      <c r="AY26" s="89">
        <v>12</v>
      </c>
      <c r="AZ26" s="35" t="s">
        <v>54</v>
      </c>
      <c r="BA26" s="90">
        <f>AP11</f>
        <v>2017</v>
      </c>
      <c r="BB26" s="79"/>
      <c r="BD26" s="77"/>
      <c r="BE26" s="78"/>
      <c r="BF26" s="89" t="str">
        <f>'TITUL, 1, 2, 6-9'!$E$8&amp;"-"&amp;BH11&amp;"V001"</f>
        <v>TG03010027-2018V001</v>
      </c>
      <c r="BG26" s="89" t="s">
        <v>108</v>
      </c>
      <c r="BH26" s="89" t="s">
        <v>108</v>
      </c>
      <c r="BI26" s="89" t="s">
        <v>1503</v>
      </c>
      <c r="BJ26" s="65"/>
      <c r="BK26" s="103" t="s">
        <v>53</v>
      </c>
      <c r="BL26" s="89">
        <v>12</v>
      </c>
      <c r="BM26" s="35" t="s">
        <v>54</v>
      </c>
      <c r="BN26" s="90">
        <f>BH11</f>
        <v>2018</v>
      </c>
      <c r="BO26" s="65"/>
      <c r="BP26" s="103" t="s">
        <v>53</v>
      </c>
      <c r="BQ26" s="89">
        <v>12</v>
      </c>
      <c r="BR26" s="35" t="s">
        <v>54</v>
      </c>
      <c r="BS26" s="90">
        <f>BH11</f>
        <v>2018</v>
      </c>
      <c r="BT26" s="79"/>
      <c r="BV26" s="77"/>
      <c r="BW26" s="78"/>
      <c r="BX26" s="89" t="str">
        <f>'TITUL, 1, 2, 6-9'!$E$8&amp;"-"&amp;BZ11&amp;"V001"</f>
        <v>TG03010027-2019V001</v>
      </c>
      <c r="BY26" s="89" t="s">
        <v>108</v>
      </c>
      <c r="BZ26" s="89" t="s">
        <v>108</v>
      </c>
      <c r="CA26" s="89" t="s">
        <v>1503</v>
      </c>
      <c r="CB26" s="65"/>
      <c r="CC26" s="103" t="s">
        <v>53</v>
      </c>
      <c r="CD26" s="89">
        <v>12</v>
      </c>
      <c r="CE26" s="35" t="s">
        <v>54</v>
      </c>
      <c r="CF26" s="90">
        <f>BZ11</f>
        <v>2019</v>
      </c>
      <c r="CG26" s="65"/>
      <c r="CH26" s="103" t="s">
        <v>53</v>
      </c>
      <c r="CI26" s="89">
        <v>12</v>
      </c>
      <c r="CJ26" s="35" t="s">
        <v>54</v>
      </c>
      <c r="CK26" s="90">
        <f>BZ11</f>
        <v>2019</v>
      </c>
      <c r="CL26" s="79"/>
      <c r="CM26" s="225"/>
    </row>
    <row r="27" spans="2:91" x14ac:dyDescent="0.2">
      <c r="B27" s="21"/>
      <c r="C27" s="191"/>
      <c r="D27" s="84" t="s">
        <v>1504</v>
      </c>
      <c r="E27" s="23"/>
      <c r="F27" s="23"/>
      <c r="G27" s="23"/>
      <c r="H27" s="23"/>
      <c r="I27" s="21"/>
      <c r="J27" s="23"/>
      <c r="K27" s="23"/>
      <c r="L27" s="24"/>
      <c r="M27" s="23"/>
      <c r="N27" s="21"/>
      <c r="O27" s="23"/>
      <c r="P27" s="23"/>
      <c r="Q27" s="24"/>
      <c r="R27" s="24"/>
      <c r="T27" s="21"/>
      <c r="U27" s="75"/>
      <c r="V27" s="84" t="s">
        <v>1504</v>
      </c>
      <c r="W27" s="23"/>
      <c r="X27" s="23"/>
      <c r="Y27" s="23"/>
      <c r="Z27" s="23"/>
      <c r="AA27" s="21"/>
      <c r="AB27" s="23"/>
      <c r="AC27" s="23"/>
      <c r="AD27" s="24"/>
      <c r="AE27" s="23"/>
      <c r="AF27" s="21"/>
      <c r="AG27" s="23"/>
      <c r="AH27" s="23"/>
      <c r="AI27" s="24"/>
      <c r="AJ27" s="24"/>
      <c r="AL27" s="21"/>
      <c r="AM27" s="75"/>
      <c r="AN27" s="84" t="s">
        <v>1504</v>
      </c>
      <c r="AO27" s="23"/>
      <c r="AP27" s="23"/>
      <c r="AQ27" s="23"/>
      <c r="AR27" s="23"/>
      <c r="AS27" s="21"/>
      <c r="AT27" s="23"/>
      <c r="AU27" s="23"/>
      <c r="AV27" s="24"/>
      <c r="AW27" s="23"/>
      <c r="AX27" s="21"/>
      <c r="AY27" s="23"/>
      <c r="AZ27" s="23"/>
      <c r="BA27" s="24"/>
      <c r="BB27" s="24"/>
      <c r="BD27" s="21"/>
      <c r="BE27" s="75"/>
      <c r="BF27" s="84" t="s">
        <v>1504</v>
      </c>
      <c r="BG27" s="23"/>
      <c r="BH27" s="23"/>
      <c r="BI27" s="23"/>
      <c r="BJ27" s="23"/>
      <c r="BK27" s="21"/>
      <c r="BL27" s="23"/>
      <c r="BM27" s="23"/>
      <c r="BN27" s="24"/>
      <c r="BO27" s="23"/>
      <c r="BP27" s="21"/>
      <c r="BQ27" s="23"/>
      <c r="BR27" s="23"/>
      <c r="BS27" s="24"/>
      <c r="BT27" s="24"/>
      <c r="BV27" s="21"/>
      <c r="BW27" s="75"/>
      <c r="BX27" s="84" t="s">
        <v>1504</v>
      </c>
      <c r="BY27" s="23"/>
      <c r="BZ27" s="23"/>
      <c r="CA27" s="23"/>
      <c r="CB27" s="23"/>
      <c r="CC27" s="21"/>
      <c r="CD27" s="23"/>
      <c r="CE27" s="23"/>
      <c r="CF27" s="24"/>
      <c r="CG27" s="23"/>
      <c r="CH27" s="21"/>
      <c r="CI27" s="23"/>
      <c r="CJ27" s="23"/>
      <c r="CK27" s="24"/>
      <c r="CL27" s="24"/>
    </row>
    <row r="28" spans="2:91" ht="5.0999999999999996" customHeight="1" x14ac:dyDescent="0.25">
      <c r="B28" s="21"/>
      <c r="C28" s="28"/>
      <c r="D28" s="23"/>
      <c r="E28" s="23"/>
      <c r="F28" s="23"/>
      <c r="G28" s="23"/>
      <c r="H28" s="23"/>
      <c r="I28" s="21"/>
      <c r="J28" s="23"/>
      <c r="K28" s="23"/>
      <c r="L28" s="24"/>
      <c r="M28" s="23"/>
      <c r="N28" s="21"/>
      <c r="O28" s="23"/>
      <c r="P28" s="23"/>
      <c r="Q28" s="24"/>
      <c r="R28" s="24"/>
      <c r="T28" s="21"/>
      <c r="U28" s="22"/>
      <c r="V28" s="23"/>
      <c r="W28" s="23"/>
      <c r="X28" s="23"/>
      <c r="Y28" s="23"/>
      <c r="Z28" s="23"/>
      <c r="AA28" s="21"/>
      <c r="AB28" s="23"/>
      <c r="AC28" s="23"/>
      <c r="AD28" s="24"/>
      <c r="AE28" s="23"/>
      <c r="AF28" s="21"/>
      <c r="AG28" s="23"/>
      <c r="AH28" s="23"/>
      <c r="AI28" s="24"/>
      <c r="AJ28" s="24"/>
      <c r="AL28" s="21"/>
      <c r="AM28" s="22"/>
      <c r="AN28" s="23"/>
      <c r="AO28" s="23"/>
      <c r="AP28" s="23"/>
      <c r="AQ28" s="23"/>
      <c r="AR28" s="23"/>
      <c r="AS28" s="21"/>
      <c r="AT28" s="23"/>
      <c r="AU28" s="23"/>
      <c r="AV28" s="24"/>
      <c r="AW28" s="23"/>
      <c r="AX28" s="21"/>
      <c r="AY28" s="23"/>
      <c r="AZ28" s="23"/>
      <c r="BA28" s="24"/>
      <c r="BB28" s="24"/>
      <c r="BD28" s="21"/>
      <c r="BE28" s="22"/>
      <c r="BF28" s="23"/>
      <c r="BG28" s="23"/>
      <c r="BH28" s="23"/>
      <c r="BI28" s="23"/>
      <c r="BJ28" s="23"/>
      <c r="BK28" s="21"/>
      <c r="BL28" s="23"/>
      <c r="BM28" s="23"/>
      <c r="BN28" s="24"/>
      <c r="BO28" s="23"/>
      <c r="BP28" s="21"/>
      <c r="BQ28" s="23"/>
      <c r="BR28" s="23"/>
      <c r="BS28" s="24"/>
      <c r="BT28" s="24"/>
      <c r="BV28" s="21"/>
      <c r="BW28" s="22"/>
      <c r="BX28" s="23"/>
      <c r="BY28" s="23"/>
      <c r="BZ28" s="23"/>
      <c r="CA28" s="23"/>
      <c r="CB28" s="23"/>
      <c r="CC28" s="21"/>
      <c r="CD28" s="23"/>
      <c r="CE28" s="23"/>
      <c r="CF28" s="24"/>
      <c r="CG28" s="23"/>
      <c r="CH28" s="21"/>
      <c r="CI28" s="23"/>
      <c r="CJ28" s="23"/>
      <c r="CK28" s="24"/>
      <c r="CL28" s="24"/>
    </row>
    <row r="29" spans="2:91" x14ac:dyDescent="0.25">
      <c r="B29" s="21"/>
      <c r="C29" s="192"/>
      <c r="D29" s="89" t="str">
        <f>IF(E29&lt;&gt;"",'TITUL, 1, 2, 6-9'!$E$8&amp;"-"&amp;F11&amp;"V002","Zadejte název výstupu/výsledku.")</f>
        <v>Zadejte název výstupu/výsledku.</v>
      </c>
      <c r="E29" s="46"/>
      <c r="F29" s="46"/>
      <c r="G29" s="46" t="s">
        <v>0</v>
      </c>
      <c r="H29" s="65"/>
      <c r="I29" s="103" t="s">
        <v>53</v>
      </c>
      <c r="J29" s="8"/>
      <c r="K29" s="10" t="s">
        <v>54</v>
      </c>
      <c r="L29" s="8"/>
      <c r="M29" s="65"/>
      <c r="N29" s="103" t="s">
        <v>53</v>
      </c>
      <c r="O29" s="8"/>
      <c r="P29" s="10" t="s">
        <v>54</v>
      </c>
      <c r="Q29" s="8"/>
      <c r="R29" s="24"/>
      <c r="T29" s="21"/>
      <c r="U29" s="74"/>
      <c r="V29" s="89" t="str">
        <f>IF(W29&lt;&gt;"",'TITUL, 1, 2, 6-9'!$E$8&amp;"-"&amp;X11&amp;"V002","Zadejte název výstupu/výsledku.")</f>
        <v>Zadejte název výstupu/výsledku.</v>
      </c>
      <c r="W29" s="46"/>
      <c r="X29" s="46"/>
      <c r="Y29" s="46" t="s">
        <v>0</v>
      </c>
      <c r="Z29" s="65"/>
      <c r="AA29" s="103" t="s">
        <v>53</v>
      </c>
      <c r="AB29" s="8"/>
      <c r="AC29" s="10" t="s">
        <v>54</v>
      </c>
      <c r="AD29" s="8"/>
      <c r="AE29" s="65"/>
      <c r="AF29" s="103" t="s">
        <v>53</v>
      </c>
      <c r="AG29" s="8"/>
      <c r="AH29" s="10" t="s">
        <v>54</v>
      </c>
      <c r="AI29" s="8"/>
      <c r="AJ29" s="24"/>
      <c r="AL29" s="21"/>
      <c r="AM29" s="74"/>
      <c r="AN29" s="89" t="str">
        <f>IF(AO29&lt;&gt;"",'TITUL, 1, 2, 6-9'!$E$8&amp;"-"&amp;AP11&amp;"V002","Zadejte název výstupu/výsledku.")</f>
        <v>Zadejte název výstupu/výsledku.</v>
      </c>
      <c r="AO29" s="46"/>
      <c r="AP29" s="46"/>
      <c r="AQ29" s="46" t="s">
        <v>0</v>
      </c>
      <c r="AR29" s="65"/>
      <c r="AS29" s="103" t="s">
        <v>53</v>
      </c>
      <c r="AT29" s="8"/>
      <c r="AU29" s="10" t="s">
        <v>54</v>
      </c>
      <c r="AV29" s="8"/>
      <c r="AW29" s="65"/>
      <c r="AX29" s="103" t="s">
        <v>53</v>
      </c>
      <c r="AY29" s="8"/>
      <c r="AZ29" s="10" t="s">
        <v>54</v>
      </c>
      <c r="BA29" s="8"/>
      <c r="BB29" s="24"/>
      <c r="BD29" s="21"/>
      <c r="BE29" s="74"/>
      <c r="BF29" s="89" t="str">
        <f>IF(BG29&lt;&gt;"",'TITUL, 1, 2, 6-9'!$E$8&amp;"-"&amp;BH11&amp;"V002","Zadejte název výstupu/výsledku.")</f>
        <v>Zadejte název výstupu/výsledku.</v>
      </c>
      <c r="BG29" s="46"/>
      <c r="BH29" s="46"/>
      <c r="BI29" s="46" t="s">
        <v>0</v>
      </c>
      <c r="BJ29" s="65"/>
      <c r="BK29" s="103" t="s">
        <v>53</v>
      </c>
      <c r="BL29" s="8"/>
      <c r="BM29" s="10" t="s">
        <v>54</v>
      </c>
      <c r="BN29" s="8"/>
      <c r="BO29" s="65"/>
      <c r="BP29" s="103" t="s">
        <v>53</v>
      </c>
      <c r="BQ29" s="8"/>
      <c r="BR29" s="10" t="s">
        <v>54</v>
      </c>
      <c r="BS29" s="8"/>
      <c r="BT29" s="24"/>
      <c r="BV29" s="21"/>
      <c r="BW29" s="74"/>
      <c r="BX29" s="89" t="str">
        <f>IF(BY29&lt;&gt;"",'TITUL, 1, 2, 6-9'!$E$8&amp;"-"&amp;BZ11&amp;"V002","Zadejte název výstupu/výsledku.")</f>
        <v>Zadejte název výstupu/výsledku.</v>
      </c>
      <c r="BY29" s="46"/>
      <c r="BZ29" s="46"/>
      <c r="CA29" s="46" t="s">
        <v>0</v>
      </c>
      <c r="CB29" s="65"/>
      <c r="CC29" s="103" t="s">
        <v>53</v>
      </c>
      <c r="CD29" s="8"/>
      <c r="CE29" s="10" t="s">
        <v>54</v>
      </c>
      <c r="CF29" s="8"/>
      <c r="CG29" s="65"/>
      <c r="CH29" s="103" t="s">
        <v>53</v>
      </c>
      <c r="CI29" s="8"/>
      <c r="CJ29" s="10" t="s">
        <v>54</v>
      </c>
      <c r="CK29" s="8"/>
      <c r="CL29" s="24"/>
    </row>
    <row r="30" spans="2:91" ht="5.0999999999999996" customHeight="1" x14ac:dyDescent="0.25">
      <c r="B30" s="21"/>
      <c r="C30" s="28"/>
      <c r="D30" s="23"/>
      <c r="E30" s="23"/>
      <c r="F30" s="23"/>
      <c r="G30" s="23"/>
      <c r="H30" s="23"/>
      <c r="I30" s="21"/>
      <c r="J30" s="23"/>
      <c r="K30" s="23"/>
      <c r="L30" s="24"/>
      <c r="M30" s="23"/>
      <c r="N30" s="21"/>
      <c r="O30" s="23"/>
      <c r="P30" s="23"/>
      <c r="Q30" s="24"/>
      <c r="R30" s="24"/>
      <c r="T30" s="21"/>
      <c r="U30" s="22"/>
      <c r="V30" s="23"/>
      <c r="W30" s="23"/>
      <c r="X30" s="23"/>
      <c r="Y30" s="23"/>
      <c r="Z30" s="23"/>
      <c r="AA30" s="21"/>
      <c r="AB30" s="23"/>
      <c r="AC30" s="23"/>
      <c r="AD30" s="24"/>
      <c r="AE30" s="23"/>
      <c r="AF30" s="21"/>
      <c r="AG30" s="23"/>
      <c r="AH30" s="23"/>
      <c r="AI30" s="24"/>
      <c r="AJ30" s="24"/>
      <c r="AL30" s="21"/>
      <c r="AM30" s="22"/>
      <c r="AN30" s="23"/>
      <c r="AO30" s="23"/>
      <c r="AP30" s="23"/>
      <c r="AQ30" s="23"/>
      <c r="AR30" s="23"/>
      <c r="AS30" s="21"/>
      <c r="AT30" s="23"/>
      <c r="AU30" s="23"/>
      <c r="AV30" s="24"/>
      <c r="AW30" s="23"/>
      <c r="AX30" s="21"/>
      <c r="AY30" s="23"/>
      <c r="AZ30" s="23"/>
      <c r="BA30" s="24"/>
      <c r="BB30" s="24"/>
      <c r="BD30" s="21"/>
      <c r="BE30" s="22"/>
      <c r="BF30" s="23"/>
      <c r="BG30" s="23"/>
      <c r="BH30" s="23"/>
      <c r="BI30" s="23"/>
      <c r="BJ30" s="23"/>
      <c r="BK30" s="21"/>
      <c r="BL30" s="23"/>
      <c r="BM30" s="23"/>
      <c r="BN30" s="24"/>
      <c r="BO30" s="23"/>
      <c r="BP30" s="21"/>
      <c r="BQ30" s="23"/>
      <c r="BR30" s="23"/>
      <c r="BS30" s="24"/>
      <c r="BT30" s="24"/>
      <c r="BV30" s="21"/>
      <c r="BW30" s="22"/>
      <c r="BX30" s="23"/>
      <c r="BY30" s="23"/>
      <c r="BZ30" s="23"/>
      <c r="CA30" s="23"/>
      <c r="CB30" s="23"/>
      <c r="CC30" s="21"/>
      <c r="CD30" s="23"/>
      <c r="CE30" s="23"/>
      <c r="CF30" s="24"/>
      <c r="CG30" s="23"/>
      <c r="CH30" s="21"/>
      <c r="CI30" s="23"/>
      <c r="CJ30" s="23"/>
      <c r="CK30" s="24"/>
      <c r="CL30" s="24"/>
    </row>
    <row r="31" spans="2:91" x14ac:dyDescent="0.25">
      <c r="B31" s="21"/>
      <c r="C31" s="28"/>
      <c r="D31" s="89" t="str">
        <f>IF(E31&lt;&gt;"",'TITUL, 1, 2, 6-9'!$E$8&amp;"-"&amp;F11&amp;"V003","Zadejte název výstupu/výsledku.")</f>
        <v>Zadejte název výstupu/výsledku.</v>
      </c>
      <c r="E31" s="46"/>
      <c r="F31" s="46"/>
      <c r="G31" s="46" t="s">
        <v>0</v>
      </c>
      <c r="H31" s="65"/>
      <c r="I31" s="103" t="s">
        <v>53</v>
      </c>
      <c r="J31" s="8"/>
      <c r="K31" s="10" t="s">
        <v>54</v>
      </c>
      <c r="L31" s="8"/>
      <c r="M31" s="65"/>
      <c r="N31" s="103" t="s">
        <v>53</v>
      </c>
      <c r="O31" s="8"/>
      <c r="P31" s="10" t="s">
        <v>54</v>
      </c>
      <c r="Q31" s="8"/>
      <c r="R31" s="24"/>
      <c r="T31" s="21"/>
      <c r="U31" s="22"/>
      <c r="V31" s="89" t="str">
        <f>IF(W31&lt;&gt;"",'TITUL, 1, 2, 6-9'!$E$8&amp;"-"&amp;X11&amp;"V003","Zadejte název výstupu/výsledku.")</f>
        <v>Zadejte název výstupu/výsledku.</v>
      </c>
      <c r="W31" s="46"/>
      <c r="X31" s="46"/>
      <c r="Y31" s="46" t="s">
        <v>0</v>
      </c>
      <c r="Z31" s="65"/>
      <c r="AA31" s="103" t="s">
        <v>53</v>
      </c>
      <c r="AB31" s="8"/>
      <c r="AC31" s="10" t="s">
        <v>54</v>
      </c>
      <c r="AD31" s="8"/>
      <c r="AE31" s="65"/>
      <c r="AF31" s="103" t="s">
        <v>53</v>
      </c>
      <c r="AG31" s="8"/>
      <c r="AH31" s="10" t="s">
        <v>54</v>
      </c>
      <c r="AI31" s="8"/>
      <c r="AJ31" s="24"/>
      <c r="AL31" s="21"/>
      <c r="AM31" s="22"/>
      <c r="AN31" s="89" t="str">
        <f>IF(AO31&lt;&gt;"",'TITUL, 1, 2, 6-9'!$E$8&amp;"-"&amp;AP11&amp;"V003","Zadejte název výstupu/výsledku.")</f>
        <v>Zadejte název výstupu/výsledku.</v>
      </c>
      <c r="AO31" s="46"/>
      <c r="AP31" s="46"/>
      <c r="AQ31" s="46" t="s">
        <v>0</v>
      </c>
      <c r="AR31" s="65"/>
      <c r="AS31" s="103" t="s">
        <v>53</v>
      </c>
      <c r="AT31" s="8"/>
      <c r="AU31" s="10" t="s">
        <v>54</v>
      </c>
      <c r="AV31" s="8"/>
      <c r="AW31" s="65"/>
      <c r="AX31" s="103" t="s">
        <v>53</v>
      </c>
      <c r="AY31" s="8"/>
      <c r="AZ31" s="10" t="s">
        <v>54</v>
      </c>
      <c r="BA31" s="8"/>
      <c r="BB31" s="24"/>
      <c r="BD31" s="21"/>
      <c r="BE31" s="22"/>
      <c r="BF31" s="89" t="str">
        <f>IF(BG31&lt;&gt;"",'TITUL, 1, 2, 6-9'!$E$8&amp;"-"&amp;BH11&amp;"V003","Zadejte název výstupu/výsledku.")</f>
        <v>Zadejte název výstupu/výsledku.</v>
      </c>
      <c r="BG31" s="46"/>
      <c r="BH31" s="46"/>
      <c r="BI31" s="46" t="s">
        <v>0</v>
      </c>
      <c r="BJ31" s="65"/>
      <c r="BK31" s="103" t="s">
        <v>53</v>
      </c>
      <c r="BL31" s="8"/>
      <c r="BM31" s="10" t="s">
        <v>54</v>
      </c>
      <c r="BN31" s="8"/>
      <c r="BO31" s="65"/>
      <c r="BP31" s="103" t="s">
        <v>53</v>
      </c>
      <c r="BQ31" s="8"/>
      <c r="BR31" s="10" t="s">
        <v>54</v>
      </c>
      <c r="BS31" s="8"/>
      <c r="BT31" s="24"/>
      <c r="BV31" s="21"/>
      <c r="BW31" s="22"/>
      <c r="BX31" s="89" t="str">
        <f>IF(BY31&lt;&gt;"",'TITUL, 1, 2, 6-9'!$E$8&amp;"-"&amp;BZ11&amp;"V003","Zadejte název výstupu/výsledku.")</f>
        <v>Zadejte název výstupu/výsledku.</v>
      </c>
      <c r="BY31" s="46"/>
      <c r="BZ31" s="46"/>
      <c r="CA31" s="46" t="s">
        <v>0</v>
      </c>
      <c r="CB31" s="65"/>
      <c r="CC31" s="103" t="s">
        <v>53</v>
      </c>
      <c r="CD31" s="8"/>
      <c r="CE31" s="10" t="s">
        <v>54</v>
      </c>
      <c r="CF31" s="8"/>
      <c r="CG31" s="65"/>
      <c r="CH31" s="103" t="s">
        <v>53</v>
      </c>
      <c r="CI31" s="8"/>
      <c r="CJ31" s="10" t="s">
        <v>54</v>
      </c>
      <c r="CK31" s="8"/>
      <c r="CL31" s="24"/>
    </row>
    <row r="32" spans="2:91" ht="5.0999999999999996" customHeight="1" x14ac:dyDescent="0.25">
      <c r="B32" s="21"/>
      <c r="C32" s="28"/>
      <c r="D32" s="23"/>
      <c r="E32" s="23"/>
      <c r="F32" s="23"/>
      <c r="G32" s="23"/>
      <c r="H32" s="23"/>
      <c r="I32" s="21"/>
      <c r="J32" s="23"/>
      <c r="K32" s="23"/>
      <c r="L32" s="24"/>
      <c r="M32" s="23"/>
      <c r="N32" s="21"/>
      <c r="O32" s="23"/>
      <c r="P32" s="23"/>
      <c r="Q32" s="24"/>
      <c r="R32" s="24"/>
      <c r="T32" s="21"/>
      <c r="U32" s="22"/>
      <c r="V32" s="23"/>
      <c r="W32" s="23"/>
      <c r="X32" s="23"/>
      <c r="Y32" s="23"/>
      <c r="Z32" s="23"/>
      <c r="AA32" s="21"/>
      <c r="AB32" s="23"/>
      <c r="AC32" s="23"/>
      <c r="AD32" s="24"/>
      <c r="AE32" s="23"/>
      <c r="AF32" s="21"/>
      <c r="AG32" s="23"/>
      <c r="AH32" s="23"/>
      <c r="AI32" s="24"/>
      <c r="AJ32" s="24"/>
      <c r="AL32" s="21"/>
      <c r="AM32" s="22"/>
      <c r="AN32" s="23"/>
      <c r="AO32" s="23"/>
      <c r="AP32" s="23"/>
      <c r="AQ32" s="23"/>
      <c r="AR32" s="23"/>
      <c r="AS32" s="21"/>
      <c r="AT32" s="23"/>
      <c r="AU32" s="23"/>
      <c r="AV32" s="24"/>
      <c r="AW32" s="23"/>
      <c r="AX32" s="21"/>
      <c r="AY32" s="23"/>
      <c r="AZ32" s="23"/>
      <c r="BA32" s="24"/>
      <c r="BB32" s="24"/>
      <c r="BD32" s="21"/>
      <c r="BE32" s="22"/>
      <c r="BF32" s="23"/>
      <c r="BG32" s="23"/>
      <c r="BH32" s="23"/>
      <c r="BI32" s="23"/>
      <c r="BJ32" s="23"/>
      <c r="BK32" s="21"/>
      <c r="BL32" s="23"/>
      <c r="BM32" s="23"/>
      <c r="BN32" s="24"/>
      <c r="BO32" s="23"/>
      <c r="BP32" s="21"/>
      <c r="BQ32" s="23"/>
      <c r="BR32" s="23"/>
      <c r="BS32" s="24"/>
      <c r="BT32" s="24"/>
      <c r="BV32" s="21"/>
      <c r="BW32" s="22"/>
      <c r="BX32" s="23"/>
      <c r="BY32" s="23"/>
      <c r="BZ32" s="23"/>
      <c r="CA32" s="23"/>
      <c r="CB32" s="23"/>
      <c r="CC32" s="21"/>
      <c r="CD32" s="23"/>
      <c r="CE32" s="23"/>
      <c r="CF32" s="24"/>
      <c r="CG32" s="23"/>
      <c r="CH32" s="21"/>
      <c r="CI32" s="23"/>
      <c r="CJ32" s="23"/>
      <c r="CK32" s="24"/>
      <c r="CL32" s="24"/>
    </row>
    <row r="33" spans="2:90" x14ac:dyDescent="0.25">
      <c r="B33" s="21"/>
      <c r="C33" s="28"/>
      <c r="D33" s="89" t="str">
        <f>IF(E33&lt;&gt;"",'TITUL, 1, 2, 6-9'!$E$8&amp;"-"&amp;F11&amp;"V004","Zadejte název výstupu/výsledku.")</f>
        <v>Zadejte název výstupu/výsledku.</v>
      </c>
      <c r="E33" s="46"/>
      <c r="F33" s="46"/>
      <c r="G33" s="46" t="s">
        <v>0</v>
      </c>
      <c r="H33" s="65"/>
      <c r="I33" s="103" t="s">
        <v>53</v>
      </c>
      <c r="J33" s="8"/>
      <c r="K33" s="10" t="s">
        <v>54</v>
      </c>
      <c r="L33" s="8"/>
      <c r="M33" s="65"/>
      <c r="N33" s="103" t="s">
        <v>53</v>
      </c>
      <c r="O33" s="8"/>
      <c r="P33" s="10" t="s">
        <v>54</v>
      </c>
      <c r="Q33" s="8"/>
      <c r="R33" s="24"/>
      <c r="T33" s="21"/>
      <c r="U33" s="22"/>
      <c r="V33" s="89" t="str">
        <f>IF(W33&lt;&gt;"",'TITUL, 1, 2, 6-9'!$E$8&amp;"-"&amp;X11&amp;"V004","Zadejte název výstupu/výsledku.")</f>
        <v>Zadejte název výstupu/výsledku.</v>
      </c>
      <c r="W33" s="46"/>
      <c r="X33" s="46"/>
      <c r="Y33" s="46" t="s">
        <v>0</v>
      </c>
      <c r="Z33" s="65"/>
      <c r="AA33" s="103" t="s">
        <v>53</v>
      </c>
      <c r="AB33" s="8"/>
      <c r="AC33" s="10" t="s">
        <v>54</v>
      </c>
      <c r="AD33" s="8"/>
      <c r="AE33" s="65"/>
      <c r="AF33" s="103" t="s">
        <v>53</v>
      </c>
      <c r="AG33" s="8"/>
      <c r="AH33" s="10" t="s">
        <v>54</v>
      </c>
      <c r="AI33" s="8"/>
      <c r="AJ33" s="24"/>
      <c r="AL33" s="21"/>
      <c r="AM33" s="22"/>
      <c r="AN33" s="89" t="str">
        <f>IF(AO33&lt;&gt;"",'TITUL, 1, 2, 6-9'!$E$8&amp;"-"&amp;AP11&amp;"V004","Zadejte název výstupu/výsledku.")</f>
        <v>Zadejte název výstupu/výsledku.</v>
      </c>
      <c r="AO33" s="46"/>
      <c r="AP33" s="46"/>
      <c r="AQ33" s="46" t="s">
        <v>0</v>
      </c>
      <c r="AR33" s="65"/>
      <c r="AS33" s="103" t="s">
        <v>53</v>
      </c>
      <c r="AT33" s="8"/>
      <c r="AU33" s="10" t="s">
        <v>54</v>
      </c>
      <c r="AV33" s="8"/>
      <c r="AW33" s="65"/>
      <c r="AX33" s="103" t="s">
        <v>53</v>
      </c>
      <c r="AY33" s="8"/>
      <c r="AZ33" s="10" t="s">
        <v>54</v>
      </c>
      <c r="BA33" s="8"/>
      <c r="BB33" s="24"/>
      <c r="BD33" s="21"/>
      <c r="BE33" s="22"/>
      <c r="BF33" s="89" t="str">
        <f>IF(BG33&lt;&gt;"",'TITUL, 1, 2, 6-9'!$E$8&amp;"-"&amp;BH11&amp;"V004","Zadejte název výstupu/výsledku.")</f>
        <v>Zadejte název výstupu/výsledku.</v>
      </c>
      <c r="BG33" s="46"/>
      <c r="BH33" s="46"/>
      <c r="BI33" s="46" t="s">
        <v>0</v>
      </c>
      <c r="BJ33" s="65"/>
      <c r="BK33" s="103" t="s">
        <v>53</v>
      </c>
      <c r="BL33" s="8"/>
      <c r="BM33" s="10" t="s">
        <v>54</v>
      </c>
      <c r="BN33" s="8"/>
      <c r="BO33" s="65"/>
      <c r="BP33" s="103" t="s">
        <v>53</v>
      </c>
      <c r="BQ33" s="8"/>
      <c r="BR33" s="10" t="s">
        <v>54</v>
      </c>
      <c r="BS33" s="8"/>
      <c r="BT33" s="24"/>
      <c r="BV33" s="21"/>
      <c r="BW33" s="22"/>
      <c r="BX33" s="89" t="str">
        <f>IF(BY33&lt;&gt;"",'TITUL, 1, 2, 6-9'!$E$8&amp;"-"&amp;BZ11&amp;"V004","Zadejte název výstupu/výsledku.")</f>
        <v>Zadejte název výstupu/výsledku.</v>
      </c>
      <c r="BY33" s="46"/>
      <c r="BZ33" s="46"/>
      <c r="CA33" s="46" t="s">
        <v>0</v>
      </c>
      <c r="CB33" s="65"/>
      <c r="CC33" s="103" t="s">
        <v>53</v>
      </c>
      <c r="CD33" s="8"/>
      <c r="CE33" s="10" t="s">
        <v>54</v>
      </c>
      <c r="CF33" s="8"/>
      <c r="CG33" s="65"/>
      <c r="CH33" s="103" t="s">
        <v>53</v>
      </c>
      <c r="CI33" s="8"/>
      <c r="CJ33" s="10" t="s">
        <v>54</v>
      </c>
      <c r="CK33" s="8"/>
      <c r="CL33" s="24"/>
    </row>
    <row r="34" spans="2:90" ht="5.0999999999999996" customHeight="1" x14ac:dyDescent="0.25">
      <c r="B34" s="21"/>
      <c r="C34" s="28"/>
      <c r="D34" s="23"/>
      <c r="E34" s="23"/>
      <c r="F34" s="23"/>
      <c r="G34" s="23"/>
      <c r="H34" s="23"/>
      <c r="I34" s="21"/>
      <c r="J34" s="23"/>
      <c r="K34" s="23"/>
      <c r="L34" s="24"/>
      <c r="M34" s="23"/>
      <c r="N34" s="21"/>
      <c r="O34" s="23"/>
      <c r="P34" s="23"/>
      <c r="Q34" s="24"/>
      <c r="R34" s="24"/>
      <c r="T34" s="21"/>
      <c r="U34" s="22"/>
      <c r="V34" s="23"/>
      <c r="W34" s="23"/>
      <c r="X34" s="23"/>
      <c r="Y34" s="23"/>
      <c r="Z34" s="23"/>
      <c r="AA34" s="21"/>
      <c r="AB34" s="23"/>
      <c r="AC34" s="23"/>
      <c r="AD34" s="24"/>
      <c r="AE34" s="23"/>
      <c r="AF34" s="21"/>
      <c r="AG34" s="23"/>
      <c r="AH34" s="23"/>
      <c r="AI34" s="24"/>
      <c r="AJ34" s="24"/>
      <c r="AL34" s="21"/>
      <c r="AM34" s="22"/>
      <c r="AN34" s="23"/>
      <c r="AO34" s="23"/>
      <c r="AP34" s="23"/>
      <c r="AQ34" s="23"/>
      <c r="AR34" s="23"/>
      <c r="AS34" s="21"/>
      <c r="AT34" s="23"/>
      <c r="AU34" s="23"/>
      <c r="AV34" s="24"/>
      <c r="AW34" s="23"/>
      <c r="AX34" s="21"/>
      <c r="AY34" s="23"/>
      <c r="AZ34" s="23"/>
      <c r="BA34" s="24"/>
      <c r="BB34" s="24"/>
      <c r="BD34" s="21"/>
      <c r="BE34" s="22"/>
      <c r="BF34" s="23"/>
      <c r="BG34" s="23"/>
      <c r="BH34" s="23"/>
      <c r="BI34" s="23"/>
      <c r="BJ34" s="23"/>
      <c r="BK34" s="21"/>
      <c r="BL34" s="23"/>
      <c r="BM34" s="23"/>
      <c r="BN34" s="24"/>
      <c r="BO34" s="23"/>
      <c r="BP34" s="21"/>
      <c r="BQ34" s="23"/>
      <c r="BR34" s="23"/>
      <c r="BS34" s="24"/>
      <c r="BT34" s="24"/>
      <c r="BV34" s="21"/>
      <c r="BW34" s="22"/>
      <c r="BX34" s="23"/>
      <c r="BY34" s="23"/>
      <c r="BZ34" s="23"/>
      <c r="CA34" s="23"/>
      <c r="CB34" s="23"/>
      <c r="CC34" s="21"/>
      <c r="CD34" s="23"/>
      <c r="CE34" s="23"/>
      <c r="CF34" s="24"/>
      <c r="CG34" s="23"/>
      <c r="CH34" s="21"/>
      <c r="CI34" s="23"/>
      <c r="CJ34" s="23"/>
      <c r="CK34" s="24"/>
      <c r="CL34" s="24"/>
    </row>
    <row r="35" spans="2:90" x14ac:dyDescent="0.25">
      <c r="B35" s="21"/>
      <c r="C35" s="28"/>
      <c r="D35" s="89" t="str">
        <f>IF(E35&lt;&gt;"",'TITUL, 1, 2, 6-9'!$E$8&amp;"-"&amp;F11&amp;"V005","Zadejte název výstupu/výsledku.")</f>
        <v>Zadejte název výstupu/výsledku.</v>
      </c>
      <c r="E35" s="46"/>
      <c r="F35" s="46"/>
      <c r="G35" s="46" t="s">
        <v>0</v>
      </c>
      <c r="H35" s="65"/>
      <c r="I35" s="103" t="s">
        <v>53</v>
      </c>
      <c r="J35" s="8"/>
      <c r="K35" s="10" t="s">
        <v>54</v>
      </c>
      <c r="L35" s="8"/>
      <c r="M35" s="65"/>
      <c r="N35" s="103" t="s">
        <v>53</v>
      </c>
      <c r="O35" s="8"/>
      <c r="P35" s="10" t="s">
        <v>54</v>
      </c>
      <c r="Q35" s="8"/>
      <c r="R35" s="24"/>
      <c r="T35" s="21"/>
      <c r="U35" s="22"/>
      <c r="V35" s="89" t="str">
        <f>IF(W35&lt;&gt;"",'TITUL, 1, 2, 6-9'!$E$8&amp;"-"&amp;X11&amp;"V005","Zadejte název výstupu/výsledku.")</f>
        <v>Zadejte název výstupu/výsledku.</v>
      </c>
      <c r="W35" s="46"/>
      <c r="X35" s="46"/>
      <c r="Y35" s="46" t="s">
        <v>0</v>
      </c>
      <c r="Z35" s="65"/>
      <c r="AA35" s="103" t="s">
        <v>53</v>
      </c>
      <c r="AB35" s="8"/>
      <c r="AC35" s="10" t="s">
        <v>54</v>
      </c>
      <c r="AD35" s="8"/>
      <c r="AE35" s="65"/>
      <c r="AF35" s="103" t="s">
        <v>53</v>
      </c>
      <c r="AG35" s="8"/>
      <c r="AH35" s="10" t="s">
        <v>54</v>
      </c>
      <c r="AI35" s="8"/>
      <c r="AJ35" s="24"/>
      <c r="AL35" s="21"/>
      <c r="AM35" s="22"/>
      <c r="AN35" s="89" t="str">
        <f>IF(AO35&lt;&gt;"",'TITUL, 1, 2, 6-9'!$E$8&amp;"-"&amp;AP11&amp;"V005","Zadejte název výstupu/výsledku.")</f>
        <v>Zadejte název výstupu/výsledku.</v>
      </c>
      <c r="AO35" s="46"/>
      <c r="AP35" s="46"/>
      <c r="AQ35" s="46" t="s">
        <v>0</v>
      </c>
      <c r="AR35" s="65"/>
      <c r="AS35" s="103" t="s">
        <v>53</v>
      </c>
      <c r="AT35" s="8"/>
      <c r="AU35" s="10" t="s">
        <v>54</v>
      </c>
      <c r="AV35" s="8"/>
      <c r="AW35" s="65"/>
      <c r="AX35" s="103" t="s">
        <v>53</v>
      </c>
      <c r="AY35" s="8"/>
      <c r="AZ35" s="10" t="s">
        <v>54</v>
      </c>
      <c r="BA35" s="8"/>
      <c r="BB35" s="24"/>
      <c r="BD35" s="21"/>
      <c r="BE35" s="22"/>
      <c r="BF35" s="89" t="str">
        <f>IF(BG35&lt;&gt;"",'TITUL, 1, 2, 6-9'!$E$8&amp;"-"&amp;BH11&amp;"V005","Zadejte název výstupu/výsledku.")</f>
        <v>Zadejte název výstupu/výsledku.</v>
      </c>
      <c r="BG35" s="46"/>
      <c r="BH35" s="46"/>
      <c r="BI35" s="46" t="s">
        <v>0</v>
      </c>
      <c r="BJ35" s="65"/>
      <c r="BK35" s="103" t="s">
        <v>53</v>
      </c>
      <c r="BL35" s="8"/>
      <c r="BM35" s="10" t="s">
        <v>54</v>
      </c>
      <c r="BN35" s="8"/>
      <c r="BO35" s="65"/>
      <c r="BP35" s="103" t="s">
        <v>53</v>
      </c>
      <c r="BQ35" s="8"/>
      <c r="BR35" s="10" t="s">
        <v>54</v>
      </c>
      <c r="BS35" s="8"/>
      <c r="BT35" s="24"/>
      <c r="BV35" s="21"/>
      <c r="BW35" s="22"/>
      <c r="BX35" s="89" t="str">
        <f>IF(BY35&lt;&gt;"",'TITUL, 1, 2, 6-9'!$E$8&amp;"-"&amp;BZ11&amp;"V005","Zadejte název výstupu/výsledku.")</f>
        <v>Zadejte název výstupu/výsledku.</v>
      </c>
      <c r="BY35" s="46"/>
      <c r="BZ35" s="46"/>
      <c r="CA35" s="46" t="s">
        <v>0</v>
      </c>
      <c r="CB35" s="65"/>
      <c r="CC35" s="103" t="s">
        <v>53</v>
      </c>
      <c r="CD35" s="8"/>
      <c r="CE35" s="10" t="s">
        <v>54</v>
      </c>
      <c r="CF35" s="8"/>
      <c r="CG35" s="65"/>
      <c r="CH35" s="103" t="s">
        <v>53</v>
      </c>
      <c r="CI35" s="8"/>
      <c r="CJ35" s="10" t="s">
        <v>54</v>
      </c>
      <c r="CK35" s="8"/>
      <c r="CL35" s="24"/>
    </row>
    <row r="36" spans="2:90" ht="5.0999999999999996" customHeight="1" x14ac:dyDescent="0.25">
      <c r="B36" s="21"/>
      <c r="C36" s="28"/>
      <c r="D36" s="23"/>
      <c r="E36" s="23"/>
      <c r="F36" s="23"/>
      <c r="G36" s="23"/>
      <c r="H36" s="23"/>
      <c r="I36" s="21"/>
      <c r="J36" s="23"/>
      <c r="K36" s="23"/>
      <c r="L36" s="24"/>
      <c r="M36" s="23"/>
      <c r="N36" s="21"/>
      <c r="O36" s="23"/>
      <c r="P36" s="23"/>
      <c r="Q36" s="24"/>
      <c r="R36" s="24"/>
      <c r="T36" s="21"/>
      <c r="U36" s="22"/>
      <c r="V36" s="23"/>
      <c r="W36" s="23"/>
      <c r="X36" s="23"/>
      <c r="Y36" s="23"/>
      <c r="Z36" s="23"/>
      <c r="AA36" s="21"/>
      <c r="AB36" s="23"/>
      <c r="AC36" s="23"/>
      <c r="AD36" s="24"/>
      <c r="AE36" s="23"/>
      <c r="AF36" s="21"/>
      <c r="AG36" s="23"/>
      <c r="AH36" s="23"/>
      <c r="AI36" s="24"/>
      <c r="AJ36" s="24"/>
      <c r="AL36" s="21"/>
      <c r="AM36" s="22"/>
      <c r="AN36" s="23"/>
      <c r="AO36" s="23"/>
      <c r="AP36" s="23"/>
      <c r="AQ36" s="23"/>
      <c r="AR36" s="23"/>
      <c r="AS36" s="21"/>
      <c r="AT36" s="23"/>
      <c r="AU36" s="23"/>
      <c r="AV36" s="24"/>
      <c r="AW36" s="23"/>
      <c r="AX36" s="21"/>
      <c r="AY36" s="23"/>
      <c r="AZ36" s="23"/>
      <c r="BA36" s="24"/>
      <c r="BB36" s="24"/>
      <c r="BD36" s="21"/>
      <c r="BE36" s="22"/>
      <c r="BF36" s="23"/>
      <c r="BG36" s="23"/>
      <c r="BH36" s="23"/>
      <c r="BI36" s="23"/>
      <c r="BJ36" s="23"/>
      <c r="BK36" s="21"/>
      <c r="BL36" s="23"/>
      <c r="BM36" s="23"/>
      <c r="BN36" s="24"/>
      <c r="BO36" s="23"/>
      <c r="BP36" s="21"/>
      <c r="BQ36" s="23"/>
      <c r="BR36" s="23"/>
      <c r="BS36" s="24"/>
      <c r="BT36" s="24"/>
      <c r="BV36" s="21"/>
      <c r="BW36" s="22"/>
      <c r="BX36" s="23"/>
      <c r="BY36" s="23"/>
      <c r="BZ36" s="23"/>
      <c r="CA36" s="23"/>
      <c r="CB36" s="23"/>
      <c r="CC36" s="21"/>
      <c r="CD36" s="23"/>
      <c r="CE36" s="23"/>
      <c r="CF36" s="24"/>
      <c r="CG36" s="23"/>
      <c r="CH36" s="21"/>
      <c r="CI36" s="23"/>
      <c r="CJ36" s="23"/>
      <c r="CK36" s="24"/>
      <c r="CL36" s="24"/>
    </row>
    <row r="37" spans="2:90" x14ac:dyDescent="0.25">
      <c r="B37" s="21"/>
      <c r="C37" s="28"/>
      <c r="D37" s="89" t="str">
        <f>IF(E37&lt;&gt;"",'TITUL, 1, 2, 6-9'!$E$8&amp;"-"&amp;F11&amp;"V006","Zadejte název výstupu/výsledku.")</f>
        <v>Zadejte název výstupu/výsledku.</v>
      </c>
      <c r="E37" s="46"/>
      <c r="F37" s="46"/>
      <c r="G37" s="46" t="s">
        <v>0</v>
      </c>
      <c r="H37" s="65"/>
      <c r="I37" s="103" t="s">
        <v>53</v>
      </c>
      <c r="J37" s="8"/>
      <c r="K37" s="10" t="s">
        <v>54</v>
      </c>
      <c r="L37" s="8"/>
      <c r="M37" s="65"/>
      <c r="N37" s="103" t="s">
        <v>53</v>
      </c>
      <c r="O37" s="8"/>
      <c r="P37" s="10" t="s">
        <v>54</v>
      </c>
      <c r="Q37" s="8"/>
      <c r="R37" s="24"/>
      <c r="T37" s="21"/>
      <c r="U37" s="22"/>
      <c r="V37" s="89" t="str">
        <f>IF(W37&lt;&gt;"",'TITUL, 1, 2, 6-9'!$E$8&amp;"-"&amp;X11&amp;"V006","Zadejte název výstupu/výsledku.")</f>
        <v>Zadejte název výstupu/výsledku.</v>
      </c>
      <c r="W37" s="46"/>
      <c r="X37" s="46"/>
      <c r="Y37" s="46" t="s">
        <v>0</v>
      </c>
      <c r="Z37" s="65"/>
      <c r="AA37" s="103" t="s">
        <v>53</v>
      </c>
      <c r="AB37" s="8"/>
      <c r="AC37" s="10" t="s">
        <v>54</v>
      </c>
      <c r="AD37" s="8"/>
      <c r="AE37" s="65"/>
      <c r="AF37" s="103" t="s">
        <v>53</v>
      </c>
      <c r="AG37" s="8"/>
      <c r="AH37" s="10" t="s">
        <v>54</v>
      </c>
      <c r="AI37" s="8"/>
      <c r="AJ37" s="24"/>
      <c r="AL37" s="21"/>
      <c r="AM37" s="22"/>
      <c r="AN37" s="89" t="str">
        <f>IF(AO37&lt;&gt;"",'TITUL, 1, 2, 6-9'!$E$8&amp;"-"&amp;AP11&amp;"V006","Zadejte název výstupu/výsledku.")</f>
        <v>Zadejte název výstupu/výsledku.</v>
      </c>
      <c r="AO37" s="46"/>
      <c r="AP37" s="46"/>
      <c r="AQ37" s="46" t="s">
        <v>0</v>
      </c>
      <c r="AR37" s="65"/>
      <c r="AS37" s="103" t="s">
        <v>53</v>
      </c>
      <c r="AT37" s="8"/>
      <c r="AU37" s="10" t="s">
        <v>54</v>
      </c>
      <c r="AV37" s="8"/>
      <c r="AW37" s="65"/>
      <c r="AX37" s="103" t="s">
        <v>53</v>
      </c>
      <c r="AY37" s="8"/>
      <c r="AZ37" s="10" t="s">
        <v>54</v>
      </c>
      <c r="BA37" s="8"/>
      <c r="BB37" s="24"/>
      <c r="BD37" s="21"/>
      <c r="BE37" s="22"/>
      <c r="BF37" s="89" t="str">
        <f>IF(BG37&lt;&gt;"",'TITUL, 1, 2, 6-9'!$E$8&amp;"-"&amp;BH11&amp;"V006","Zadejte název výstupu/výsledku.")</f>
        <v>Zadejte název výstupu/výsledku.</v>
      </c>
      <c r="BG37" s="46"/>
      <c r="BH37" s="46"/>
      <c r="BI37" s="46" t="s">
        <v>0</v>
      </c>
      <c r="BJ37" s="65"/>
      <c r="BK37" s="103" t="s">
        <v>53</v>
      </c>
      <c r="BL37" s="8"/>
      <c r="BM37" s="10" t="s">
        <v>54</v>
      </c>
      <c r="BN37" s="8"/>
      <c r="BO37" s="65"/>
      <c r="BP37" s="103" t="s">
        <v>53</v>
      </c>
      <c r="BQ37" s="8"/>
      <c r="BR37" s="10" t="s">
        <v>54</v>
      </c>
      <c r="BS37" s="8"/>
      <c r="BT37" s="24"/>
      <c r="BV37" s="21"/>
      <c r="BW37" s="22"/>
      <c r="BX37" s="89" t="str">
        <f>IF(BY37&lt;&gt;"",'TITUL, 1, 2, 6-9'!$E$8&amp;"-"&amp;BZ11&amp;"V006","Zadejte název výstupu/výsledku.")</f>
        <v>Zadejte název výstupu/výsledku.</v>
      </c>
      <c r="BY37" s="46"/>
      <c r="BZ37" s="46"/>
      <c r="CA37" s="46" t="s">
        <v>0</v>
      </c>
      <c r="CB37" s="65"/>
      <c r="CC37" s="103" t="s">
        <v>53</v>
      </c>
      <c r="CD37" s="8"/>
      <c r="CE37" s="10" t="s">
        <v>54</v>
      </c>
      <c r="CF37" s="8"/>
      <c r="CG37" s="65"/>
      <c r="CH37" s="103" t="s">
        <v>53</v>
      </c>
      <c r="CI37" s="8"/>
      <c r="CJ37" s="10" t="s">
        <v>54</v>
      </c>
      <c r="CK37" s="8"/>
      <c r="CL37" s="24"/>
    </row>
    <row r="38" spans="2:90" ht="5.0999999999999996" customHeight="1" x14ac:dyDescent="0.25">
      <c r="B38" s="21"/>
      <c r="C38" s="28"/>
      <c r="D38" s="23"/>
      <c r="E38" s="23"/>
      <c r="F38" s="23"/>
      <c r="G38" s="23"/>
      <c r="H38" s="23"/>
      <c r="I38" s="21"/>
      <c r="J38" s="23"/>
      <c r="K38" s="23"/>
      <c r="L38" s="24"/>
      <c r="M38" s="23"/>
      <c r="N38" s="21"/>
      <c r="O38" s="23"/>
      <c r="P38" s="23"/>
      <c r="Q38" s="24"/>
      <c r="R38" s="24"/>
      <c r="T38" s="21"/>
      <c r="U38" s="22"/>
      <c r="V38" s="23"/>
      <c r="W38" s="23"/>
      <c r="X38" s="23"/>
      <c r="Y38" s="23"/>
      <c r="Z38" s="23"/>
      <c r="AA38" s="21"/>
      <c r="AB38" s="23"/>
      <c r="AC38" s="23"/>
      <c r="AD38" s="24"/>
      <c r="AE38" s="23"/>
      <c r="AF38" s="21"/>
      <c r="AG38" s="23"/>
      <c r="AH38" s="23"/>
      <c r="AI38" s="24"/>
      <c r="AJ38" s="24"/>
      <c r="AL38" s="21"/>
      <c r="AM38" s="22"/>
      <c r="AN38" s="23"/>
      <c r="AO38" s="23"/>
      <c r="AP38" s="23"/>
      <c r="AQ38" s="23"/>
      <c r="AR38" s="23"/>
      <c r="AS38" s="21"/>
      <c r="AT38" s="23"/>
      <c r="AU38" s="23"/>
      <c r="AV38" s="24"/>
      <c r="AW38" s="23"/>
      <c r="AX38" s="21"/>
      <c r="AY38" s="23"/>
      <c r="AZ38" s="23"/>
      <c r="BA38" s="24"/>
      <c r="BB38" s="24"/>
      <c r="BD38" s="21"/>
      <c r="BE38" s="22"/>
      <c r="BF38" s="23"/>
      <c r="BG38" s="23"/>
      <c r="BH38" s="23"/>
      <c r="BI38" s="23"/>
      <c r="BJ38" s="23"/>
      <c r="BK38" s="21"/>
      <c r="BL38" s="23"/>
      <c r="BM38" s="23"/>
      <c r="BN38" s="24"/>
      <c r="BO38" s="23"/>
      <c r="BP38" s="21"/>
      <c r="BQ38" s="23"/>
      <c r="BR38" s="23"/>
      <c r="BS38" s="24"/>
      <c r="BT38" s="24"/>
      <c r="BV38" s="21"/>
      <c r="BW38" s="22"/>
      <c r="BX38" s="23"/>
      <c r="BY38" s="23"/>
      <c r="BZ38" s="23"/>
      <c r="CA38" s="23"/>
      <c r="CB38" s="23"/>
      <c r="CC38" s="21"/>
      <c r="CD38" s="23"/>
      <c r="CE38" s="23"/>
      <c r="CF38" s="24"/>
      <c r="CG38" s="23"/>
      <c r="CH38" s="21"/>
      <c r="CI38" s="23"/>
      <c r="CJ38" s="23"/>
      <c r="CK38" s="24"/>
      <c r="CL38" s="24"/>
    </row>
    <row r="39" spans="2:90" x14ac:dyDescent="0.25">
      <c r="B39" s="21"/>
      <c r="C39" s="28"/>
      <c r="D39" s="89" t="str">
        <f>IF(E39&lt;&gt;"",'TITUL, 1, 2, 6-9'!$E$8&amp;"-"&amp;F11&amp;"V007","Zadejte název výstupu/výsledku.")</f>
        <v>Zadejte název výstupu/výsledku.</v>
      </c>
      <c r="E39" s="46"/>
      <c r="F39" s="46"/>
      <c r="G39" s="46" t="s">
        <v>0</v>
      </c>
      <c r="H39" s="65"/>
      <c r="I39" s="103" t="s">
        <v>53</v>
      </c>
      <c r="J39" s="8"/>
      <c r="K39" s="10" t="s">
        <v>54</v>
      </c>
      <c r="L39" s="8"/>
      <c r="M39" s="65"/>
      <c r="N39" s="103" t="s">
        <v>53</v>
      </c>
      <c r="O39" s="8"/>
      <c r="P39" s="10" t="s">
        <v>54</v>
      </c>
      <c r="Q39" s="8"/>
      <c r="R39" s="24"/>
      <c r="T39" s="21"/>
      <c r="U39" s="22"/>
      <c r="V39" s="89" t="str">
        <f>IF(W39&lt;&gt;"",'TITUL, 1, 2, 6-9'!$E$8&amp;"-"&amp;X11&amp;"V007","Zadejte název výstupu/výsledku.")</f>
        <v>Zadejte název výstupu/výsledku.</v>
      </c>
      <c r="W39" s="46"/>
      <c r="X39" s="46"/>
      <c r="Y39" s="46" t="s">
        <v>0</v>
      </c>
      <c r="Z39" s="65"/>
      <c r="AA39" s="103" t="s">
        <v>53</v>
      </c>
      <c r="AB39" s="8"/>
      <c r="AC39" s="10" t="s">
        <v>54</v>
      </c>
      <c r="AD39" s="8"/>
      <c r="AE39" s="65"/>
      <c r="AF39" s="103" t="s">
        <v>53</v>
      </c>
      <c r="AG39" s="8"/>
      <c r="AH39" s="10" t="s">
        <v>54</v>
      </c>
      <c r="AI39" s="8"/>
      <c r="AJ39" s="24"/>
      <c r="AL39" s="21"/>
      <c r="AM39" s="22"/>
      <c r="AN39" s="89" t="str">
        <f>IF(AO39&lt;&gt;"",'TITUL, 1, 2, 6-9'!$E$8&amp;"-"&amp;AP11&amp;"V007","Zadejte název výstupu/výsledku.")</f>
        <v>Zadejte název výstupu/výsledku.</v>
      </c>
      <c r="AO39" s="46"/>
      <c r="AP39" s="46"/>
      <c r="AQ39" s="46" t="s">
        <v>0</v>
      </c>
      <c r="AR39" s="65"/>
      <c r="AS39" s="103" t="s">
        <v>53</v>
      </c>
      <c r="AT39" s="8"/>
      <c r="AU39" s="10" t="s">
        <v>54</v>
      </c>
      <c r="AV39" s="8"/>
      <c r="AW39" s="65"/>
      <c r="AX39" s="103" t="s">
        <v>53</v>
      </c>
      <c r="AY39" s="8"/>
      <c r="AZ39" s="10" t="s">
        <v>54</v>
      </c>
      <c r="BA39" s="8"/>
      <c r="BB39" s="24"/>
      <c r="BD39" s="21"/>
      <c r="BE39" s="22"/>
      <c r="BF39" s="89" t="str">
        <f>IF(BG39&lt;&gt;"",'TITUL, 1, 2, 6-9'!$E$8&amp;"-"&amp;BH11&amp;"V007","Zadejte název výstupu/výsledku.")</f>
        <v>Zadejte název výstupu/výsledku.</v>
      </c>
      <c r="BG39" s="46"/>
      <c r="BH39" s="46"/>
      <c r="BI39" s="46" t="s">
        <v>0</v>
      </c>
      <c r="BJ39" s="65"/>
      <c r="BK39" s="103" t="s">
        <v>53</v>
      </c>
      <c r="BL39" s="8"/>
      <c r="BM39" s="10" t="s">
        <v>54</v>
      </c>
      <c r="BN39" s="8"/>
      <c r="BO39" s="65"/>
      <c r="BP39" s="103" t="s">
        <v>53</v>
      </c>
      <c r="BQ39" s="8"/>
      <c r="BR39" s="10" t="s">
        <v>54</v>
      </c>
      <c r="BS39" s="8"/>
      <c r="BT39" s="24"/>
      <c r="BV39" s="21"/>
      <c r="BW39" s="22"/>
      <c r="BX39" s="89" t="str">
        <f>IF(BY39&lt;&gt;"",'TITUL, 1, 2, 6-9'!$E$8&amp;"-"&amp;BZ11&amp;"V007","Zadejte název výstupu/výsledku.")</f>
        <v>Zadejte název výstupu/výsledku.</v>
      </c>
      <c r="BY39" s="46"/>
      <c r="BZ39" s="46"/>
      <c r="CA39" s="46" t="s">
        <v>0</v>
      </c>
      <c r="CB39" s="65"/>
      <c r="CC39" s="103" t="s">
        <v>53</v>
      </c>
      <c r="CD39" s="8"/>
      <c r="CE39" s="10" t="s">
        <v>54</v>
      </c>
      <c r="CF39" s="8"/>
      <c r="CG39" s="65"/>
      <c r="CH39" s="103" t="s">
        <v>53</v>
      </c>
      <c r="CI39" s="8"/>
      <c r="CJ39" s="10" t="s">
        <v>54</v>
      </c>
      <c r="CK39" s="8"/>
      <c r="CL39" s="24"/>
    </row>
    <row r="40" spans="2:90" ht="5.0999999999999996" customHeight="1" x14ac:dyDescent="0.25">
      <c r="B40" s="21"/>
      <c r="C40" s="28"/>
      <c r="D40" s="23"/>
      <c r="E40" s="23"/>
      <c r="F40" s="23"/>
      <c r="G40" s="23"/>
      <c r="H40" s="23"/>
      <c r="I40" s="21"/>
      <c r="J40" s="23"/>
      <c r="K40" s="23"/>
      <c r="L40" s="24"/>
      <c r="M40" s="23"/>
      <c r="N40" s="21"/>
      <c r="O40" s="23"/>
      <c r="P40" s="23"/>
      <c r="Q40" s="24"/>
      <c r="R40" s="24"/>
      <c r="T40" s="21"/>
      <c r="U40" s="22"/>
      <c r="V40" s="23"/>
      <c r="W40" s="23"/>
      <c r="X40" s="23"/>
      <c r="Y40" s="23"/>
      <c r="Z40" s="23"/>
      <c r="AA40" s="21"/>
      <c r="AB40" s="23"/>
      <c r="AC40" s="23"/>
      <c r="AD40" s="24"/>
      <c r="AE40" s="23"/>
      <c r="AF40" s="21"/>
      <c r="AG40" s="23"/>
      <c r="AH40" s="23"/>
      <c r="AI40" s="24"/>
      <c r="AJ40" s="24"/>
      <c r="AL40" s="21"/>
      <c r="AM40" s="22"/>
      <c r="AN40" s="23"/>
      <c r="AO40" s="23"/>
      <c r="AP40" s="23"/>
      <c r="AQ40" s="23"/>
      <c r="AR40" s="23"/>
      <c r="AS40" s="21"/>
      <c r="AT40" s="23"/>
      <c r="AU40" s="23"/>
      <c r="AV40" s="24"/>
      <c r="AW40" s="23"/>
      <c r="AX40" s="21"/>
      <c r="AY40" s="23"/>
      <c r="AZ40" s="23"/>
      <c r="BA40" s="24"/>
      <c r="BB40" s="24"/>
      <c r="BD40" s="21"/>
      <c r="BE40" s="22"/>
      <c r="BF40" s="23"/>
      <c r="BG40" s="23"/>
      <c r="BH40" s="23"/>
      <c r="BI40" s="23"/>
      <c r="BJ40" s="23"/>
      <c r="BK40" s="21"/>
      <c r="BL40" s="23"/>
      <c r="BM40" s="23"/>
      <c r="BN40" s="24"/>
      <c r="BO40" s="23"/>
      <c r="BP40" s="21"/>
      <c r="BQ40" s="23"/>
      <c r="BR40" s="23"/>
      <c r="BS40" s="24"/>
      <c r="BT40" s="24"/>
      <c r="BV40" s="21"/>
      <c r="BW40" s="22"/>
      <c r="BX40" s="23"/>
      <c r="BY40" s="23"/>
      <c r="BZ40" s="23"/>
      <c r="CA40" s="23"/>
      <c r="CB40" s="23"/>
      <c r="CC40" s="21"/>
      <c r="CD40" s="23"/>
      <c r="CE40" s="23"/>
      <c r="CF40" s="24"/>
      <c r="CG40" s="23"/>
      <c r="CH40" s="21"/>
      <c r="CI40" s="23"/>
      <c r="CJ40" s="23"/>
      <c r="CK40" s="24"/>
      <c r="CL40" s="24"/>
    </row>
    <row r="41" spans="2:90" x14ac:dyDescent="0.25">
      <c r="B41" s="21"/>
      <c r="C41" s="28"/>
      <c r="D41" s="89" t="str">
        <f>IF(E41&lt;&gt;"",'TITUL, 1, 2, 6-9'!$E$8&amp;"-"&amp;F11&amp;"V008","Zadejte název výstupu/výsledku.")</f>
        <v>Zadejte název výstupu/výsledku.</v>
      </c>
      <c r="E41" s="46"/>
      <c r="F41" s="46"/>
      <c r="G41" s="46" t="s">
        <v>0</v>
      </c>
      <c r="H41" s="65"/>
      <c r="I41" s="103" t="s">
        <v>53</v>
      </c>
      <c r="J41" s="8"/>
      <c r="K41" s="10" t="s">
        <v>54</v>
      </c>
      <c r="L41" s="8"/>
      <c r="M41" s="65"/>
      <c r="N41" s="103" t="s">
        <v>53</v>
      </c>
      <c r="O41" s="8"/>
      <c r="P41" s="10" t="s">
        <v>54</v>
      </c>
      <c r="Q41" s="8"/>
      <c r="R41" s="24"/>
      <c r="T41" s="21"/>
      <c r="U41" s="22"/>
      <c r="V41" s="89" t="str">
        <f>IF(W41&lt;&gt;"",'TITUL, 1, 2, 6-9'!$E$8&amp;"-"&amp;X11&amp;"V008","Zadejte název výstupu/výsledku.")</f>
        <v>Zadejte název výstupu/výsledku.</v>
      </c>
      <c r="W41" s="46"/>
      <c r="X41" s="46"/>
      <c r="Y41" s="46" t="s">
        <v>0</v>
      </c>
      <c r="Z41" s="65"/>
      <c r="AA41" s="103" t="s">
        <v>53</v>
      </c>
      <c r="AB41" s="8"/>
      <c r="AC41" s="10" t="s">
        <v>54</v>
      </c>
      <c r="AD41" s="8"/>
      <c r="AE41" s="65"/>
      <c r="AF41" s="103" t="s">
        <v>53</v>
      </c>
      <c r="AG41" s="8"/>
      <c r="AH41" s="10" t="s">
        <v>54</v>
      </c>
      <c r="AI41" s="8"/>
      <c r="AJ41" s="24"/>
      <c r="AL41" s="21"/>
      <c r="AM41" s="22"/>
      <c r="AN41" s="89" t="str">
        <f>IF(AO41&lt;&gt;"",'TITUL, 1, 2, 6-9'!$E$8&amp;"-"&amp;AP11&amp;"V008","Zadejte název výstupu/výsledku.")</f>
        <v>Zadejte název výstupu/výsledku.</v>
      </c>
      <c r="AO41" s="46"/>
      <c r="AP41" s="46"/>
      <c r="AQ41" s="46" t="s">
        <v>0</v>
      </c>
      <c r="AR41" s="65"/>
      <c r="AS41" s="103" t="s">
        <v>53</v>
      </c>
      <c r="AT41" s="8"/>
      <c r="AU41" s="10" t="s">
        <v>54</v>
      </c>
      <c r="AV41" s="8"/>
      <c r="AW41" s="65"/>
      <c r="AX41" s="103" t="s">
        <v>53</v>
      </c>
      <c r="AY41" s="8"/>
      <c r="AZ41" s="10" t="s">
        <v>54</v>
      </c>
      <c r="BA41" s="8"/>
      <c r="BB41" s="24"/>
      <c r="BD41" s="21"/>
      <c r="BE41" s="22"/>
      <c r="BF41" s="89" t="str">
        <f>IF(BG41&lt;&gt;"",'TITUL, 1, 2, 6-9'!$E$8&amp;"-"&amp;BH11&amp;"V008","Zadejte název výstupu/výsledku.")</f>
        <v>Zadejte název výstupu/výsledku.</v>
      </c>
      <c r="BG41" s="46"/>
      <c r="BH41" s="46"/>
      <c r="BI41" s="46" t="s">
        <v>0</v>
      </c>
      <c r="BJ41" s="65"/>
      <c r="BK41" s="103" t="s">
        <v>53</v>
      </c>
      <c r="BL41" s="8"/>
      <c r="BM41" s="10" t="s">
        <v>54</v>
      </c>
      <c r="BN41" s="8"/>
      <c r="BO41" s="65"/>
      <c r="BP41" s="103" t="s">
        <v>53</v>
      </c>
      <c r="BQ41" s="8"/>
      <c r="BR41" s="10" t="s">
        <v>54</v>
      </c>
      <c r="BS41" s="8"/>
      <c r="BT41" s="24"/>
      <c r="BV41" s="21"/>
      <c r="BW41" s="22"/>
      <c r="BX41" s="89" t="str">
        <f>IF(BY41&lt;&gt;"",'TITUL, 1, 2, 6-9'!$E$8&amp;"-"&amp;BZ11&amp;"V008","Zadejte název výstupu/výsledku.")</f>
        <v>Zadejte název výstupu/výsledku.</v>
      </c>
      <c r="BY41" s="46"/>
      <c r="BZ41" s="46"/>
      <c r="CA41" s="46" t="s">
        <v>0</v>
      </c>
      <c r="CB41" s="65"/>
      <c r="CC41" s="103" t="s">
        <v>53</v>
      </c>
      <c r="CD41" s="8"/>
      <c r="CE41" s="10" t="s">
        <v>54</v>
      </c>
      <c r="CF41" s="8"/>
      <c r="CG41" s="65"/>
      <c r="CH41" s="103" t="s">
        <v>53</v>
      </c>
      <c r="CI41" s="8"/>
      <c r="CJ41" s="10" t="s">
        <v>54</v>
      </c>
      <c r="CK41" s="8"/>
      <c r="CL41" s="24"/>
    </row>
    <row r="42" spans="2:90" ht="5.0999999999999996" customHeight="1" x14ac:dyDescent="0.25">
      <c r="B42" s="21"/>
      <c r="C42" s="28"/>
      <c r="D42" s="23"/>
      <c r="E42" s="23"/>
      <c r="F42" s="23"/>
      <c r="G42" s="23"/>
      <c r="H42" s="23"/>
      <c r="I42" s="21"/>
      <c r="J42" s="23"/>
      <c r="K42" s="23"/>
      <c r="L42" s="24"/>
      <c r="M42" s="23"/>
      <c r="N42" s="21"/>
      <c r="O42" s="23"/>
      <c r="P42" s="23"/>
      <c r="Q42" s="24"/>
      <c r="R42" s="24"/>
      <c r="T42" s="21"/>
      <c r="U42" s="22"/>
      <c r="V42" s="23"/>
      <c r="W42" s="23"/>
      <c r="X42" s="23"/>
      <c r="Y42" s="23"/>
      <c r="Z42" s="23"/>
      <c r="AA42" s="21"/>
      <c r="AB42" s="23"/>
      <c r="AC42" s="23"/>
      <c r="AD42" s="24"/>
      <c r="AE42" s="23"/>
      <c r="AF42" s="21"/>
      <c r="AG42" s="23"/>
      <c r="AH42" s="23"/>
      <c r="AI42" s="24"/>
      <c r="AJ42" s="24"/>
      <c r="AL42" s="21"/>
      <c r="AM42" s="22"/>
      <c r="AN42" s="23"/>
      <c r="AO42" s="23"/>
      <c r="AP42" s="23"/>
      <c r="AQ42" s="23"/>
      <c r="AR42" s="23"/>
      <c r="AS42" s="21"/>
      <c r="AT42" s="23"/>
      <c r="AU42" s="23"/>
      <c r="AV42" s="24"/>
      <c r="AW42" s="23"/>
      <c r="AX42" s="21"/>
      <c r="AY42" s="23"/>
      <c r="AZ42" s="23"/>
      <c r="BA42" s="24"/>
      <c r="BB42" s="24"/>
      <c r="BD42" s="21"/>
      <c r="BE42" s="22"/>
      <c r="BF42" s="23"/>
      <c r="BG42" s="23"/>
      <c r="BH42" s="23"/>
      <c r="BI42" s="23"/>
      <c r="BJ42" s="23"/>
      <c r="BK42" s="21"/>
      <c r="BL42" s="23"/>
      <c r="BM42" s="23"/>
      <c r="BN42" s="24"/>
      <c r="BO42" s="23"/>
      <c r="BP42" s="21"/>
      <c r="BQ42" s="23"/>
      <c r="BR42" s="23"/>
      <c r="BS42" s="24"/>
      <c r="BT42" s="24"/>
      <c r="BV42" s="21"/>
      <c r="BW42" s="22"/>
      <c r="BX42" s="23"/>
      <c r="BY42" s="23"/>
      <c r="BZ42" s="23"/>
      <c r="CA42" s="23"/>
      <c r="CB42" s="23"/>
      <c r="CC42" s="21"/>
      <c r="CD42" s="23"/>
      <c r="CE42" s="23"/>
      <c r="CF42" s="24"/>
      <c r="CG42" s="23"/>
      <c r="CH42" s="21"/>
      <c r="CI42" s="23"/>
      <c r="CJ42" s="23"/>
      <c r="CK42" s="24"/>
      <c r="CL42" s="24"/>
    </row>
    <row r="43" spans="2:90" x14ac:dyDescent="0.25">
      <c r="B43" s="21"/>
      <c r="C43" s="28"/>
      <c r="D43" s="89" t="str">
        <f>IF(E43&lt;&gt;"",'TITUL, 1, 2, 6-9'!$E$8&amp;"-"&amp;F11&amp;"V009","Zadejte název výstupu/výsledku.")</f>
        <v>Zadejte název výstupu/výsledku.</v>
      </c>
      <c r="E43" s="46"/>
      <c r="F43" s="46"/>
      <c r="G43" s="46" t="s">
        <v>0</v>
      </c>
      <c r="H43" s="65"/>
      <c r="I43" s="103" t="s">
        <v>53</v>
      </c>
      <c r="J43" s="8"/>
      <c r="K43" s="10" t="s">
        <v>54</v>
      </c>
      <c r="L43" s="8"/>
      <c r="M43" s="65"/>
      <c r="N43" s="103" t="s">
        <v>53</v>
      </c>
      <c r="O43" s="8"/>
      <c r="P43" s="10" t="s">
        <v>54</v>
      </c>
      <c r="Q43" s="8"/>
      <c r="R43" s="24"/>
      <c r="T43" s="21"/>
      <c r="U43" s="22"/>
      <c r="V43" s="89" t="str">
        <f>IF(W43&lt;&gt;"",'TITUL, 1, 2, 6-9'!$E$8&amp;"-"&amp;X11&amp;"V009","Zadejte název výstupu/výsledku.")</f>
        <v>Zadejte název výstupu/výsledku.</v>
      </c>
      <c r="W43" s="46"/>
      <c r="X43" s="46"/>
      <c r="Y43" s="46" t="s">
        <v>0</v>
      </c>
      <c r="Z43" s="65"/>
      <c r="AA43" s="103" t="s">
        <v>53</v>
      </c>
      <c r="AB43" s="8"/>
      <c r="AC43" s="10" t="s">
        <v>54</v>
      </c>
      <c r="AD43" s="8"/>
      <c r="AE43" s="65"/>
      <c r="AF43" s="103" t="s">
        <v>53</v>
      </c>
      <c r="AG43" s="8"/>
      <c r="AH43" s="10" t="s">
        <v>54</v>
      </c>
      <c r="AI43" s="8"/>
      <c r="AJ43" s="24"/>
      <c r="AL43" s="21"/>
      <c r="AM43" s="22"/>
      <c r="AN43" s="89" t="str">
        <f>IF(AO43&lt;&gt;"",'TITUL, 1, 2, 6-9'!$E$8&amp;"-"&amp;AP11&amp;"V009","Zadejte název výstupu/výsledku.")</f>
        <v>Zadejte název výstupu/výsledku.</v>
      </c>
      <c r="AO43" s="46"/>
      <c r="AP43" s="46"/>
      <c r="AQ43" s="46" t="s">
        <v>0</v>
      </c>
      <c r="AR43" s="65"/>
      <c r="AS43" s="103" t="s">
        <v>53</v>
      </c>
      <c r="AT43" s="8"/>
      <c r="AU43" s="10" t="s">
        <v>54</v>
      </c>
      <c r="AV43" s="8"/>
      <c r="AW43" s="65"/>
      <c r="AX43" s="103" t="s">
        <v>53</v>
      </c>
      <c r="AY43" s="8"/>
      <c r="AZ43" s="10" t="s">
        <v>54</v>
      </c>
      <c r="BA43" s="8"/>
      <c r="BB43" s="24"/>
      <c r="BD43" s="21"/>
      <c r="BE43" s="22"/>
      <c r="BF43" s="89" t="str">
        <f>IF(BG43&lt;&gt;"",'TITUL, 1, 2, 6-9'!$E$8&amp;"-"&amp;BH11&amp;"V009","Zadejte název výstupu/výsledku.")</f>
        <v>Zadejte název výstupu/výsledku.</v>
      </c>
      <c r="BG43" s="46"/>
      <c r="BH43" s="46"/>
      <c r="BI43" s="46" t="s">
        <v>0</v>
      </c>
      <c r="BJ43" s="65"/>
      <c r="BK43" s="103" t="s">
        <v>53</v>
      </c>
      <c r="BL43" s="8"/>
      <c r="BM43" s="10" t="s">
        <v>54</v>
      </c>
      <c r="BN43" s="8"/>
      <c r="BO43" s="65"/>
      <c r="BP43" s="103" t="s">
        <v>53</v>
      </c>
      <c r="BQ43" s="8"/>
      <c r="BR43" s="10" t="s">
        <v>54</v>
      </c>
      <c r="BS43" s="8"/>
      <c r="BT43" s="24"/>
      <c r="BV43" s="21"/>
      <c r="BW43" s="22"/>
      <c r="BX43" s="89" t="str">
        <f>IF(BY43&lt;&gt;"",'TITUL, 1, 2, 6-9'!$E$8&amp;"-"&amp;BZ11&amp;"V009","Zadejte název výstupu/výsledku.")</f>
        <v>Zadejte název výstupu/výsledku.</v>
      </c>
      <c r="BY43" s="46"/>
      <c r="BZ43" s="46"/>
      <c r="CA43" s="46" t="s">
        <v>0</v>
      </c>
      <c r="CB43" s="65"/>
      <c r="CC43" s="103" t="s">
        <v>53</v>
      </c>
      <c r="CD43" s="8"/>
      <c r="CE43" s="10" t="s">
        <v>54</v>
      </c>
      <c r="CF43" s="8"/>
      <c r="CG43" s="65"/>
      <c r="CH43" s="103" t="s">
        <v>53</v>
      </c>
      <c r="CI43" s="8"/>
      <c r="CJ43" s="10" t="s">
        <v>54</v>
      </c>
      <c r="CK43" s="8"/>
      <c r="CL43" s="24"/>
    </row>
    <row r="44" spans="2:90" ht="5.0999999999999996" customHeight="1" x14ac:dyDescent="0.25">
      <c r="B44" s="21"/>
      <c r="C44" s="28"/>
      <c r="D44" s="23"/>
      <c r="E44" s="23"/>
      <c r="F44" s="23"/>
      <c r="G44" s="23"/>
      <c r="H44" s="23"/>
      <c r="I44" s="21"/>
      <c r="J44" s="23"/>
      <c r="K44" s="23"/>
      <c r="L44" s="24"/>
      <c r="M44" s="23"/>
      <c r="N44" s="21"/>
      <c r="O44" s="23"/>
      <c r="P44" s="23"/>
      <c r="Q44" s="24"/>
      <c r="R44" s="24"/>
      <c r="T44" s="21"/>
      <c r="U44" s="22"/>
      <c r="V44" s="23"/>
      <c r="W44" s="23"/>
      <c r="X44" s="23"/>
      <c r="Y44" s="23"/>
      <c r="Z44" s="23"/>
      <c r="AA44" s="21"/>
      <c r="AB44" s="23"/>
      <c r="AC44" s="23"/>
      <c r="AD44" s="24"/>
      <c r="AE44" s="23"/>
      <c r="AF44" s="21"/>
      <c r="AG44" s="23"/>
      <c r="AH44" s="23"/>
      <c r="AI44" s="24"/>
      <c r="AJ44" s="24"/>
      <c r="AL44" s="21"/>
      <c r="AM44" s="22"/>
      <c r="AN44" s="23"/>
      <c r="AO44" s="23"/>
      <c r="AP44" s="23"/>
      <c r="AQ44" s="23"/>
      <c r="AR44" s="23"/>
      <c r="AS44" s="21"/>
      <c r="AT44" s="23"/>
      <c r="AU44" s="23"/>
      <c r="AV44" s="24"/>
      <c r="AW44" s="23"/>
      <c r="AX44" s="21"/>
      <c r="AY44" s="23"/>
      <c r="AZ44" s="23"/>
      <c r="BA44" s="24"/>
      <c r="BB44" s="24"/>
      <c r="BD44" s="21"/>
      <c r="BE44" s="22"/>
      <c r="BF44" s="23"/>
      <c r="BG44" s="23"/>
      <c r="BH44" s="23"/>
      <c r="BI44" s="23"/>
      <c r="BJ44" s="23"/>
      <c r="BK44" s="21"/>
      <c r="BL44" s="23"/>
      <c r="BM44" s="23"/>
      <c r="BN44" s="24"/>
      <c r="BO44" s="23"/>
      <c r="BP44" s="21"/>
      <c r="BQ44" s="23"/>
      <c r="BR44" s="23"/>
      <c r="BS44" s="24"/>
      <c r="BT44" s="24"/>
      <c r="BV44" s="21"/>
      <c r="BW44" s="22"/>
      <c r="BX44" s="23"/>
      <c r="BY44" s="23"/>
      <c r="BZ44" s="23"/>
      <c r="CA44" s="23"/>
      <c r="CB44" s="23"/>
      <c r="CC44" s="21"/>
      <c r="CD44" s="23"/>
      <c r="CE44" s="23"/>
      <c r="CF44" s="24"/>
      <c r="CG44" s="23"/>
      <c r="CH44" s="21"/>
      <c r="CI44" s="23"/>
      <c r="CJ44" s="23"/>
      <c r="CK44" s="24"/>
      <c r="CL44" s="24"/>
    </row>
    <row r="45" spans="2:90" x14ac:dyDescent="0.25">
      <c r="B45" s="21"/>
      <c r="C45" s="28"/>
      <c r="D45" s="89" t="str">
        <f>IF(E45&lt;&gt;"",'TITUL, 1, 2, 6-9'!$E$8&amp;"-"&amp;F11&amp;"V0010","Zadejte název výstupu/výsledku.")</f>
        <v>Zadejte název výstupu/výsledku.</v>
      </c>
      <c r="E45" s="46"/>
      <c r="F45" s="46"/>
      <c r="G45" s="46" t="s">
        <v>0</v>
      </c>
      <c r="H45" s="65"/>
      <c r="I45" s="103" t="s">
        <v>53</v>
      </c>
      <c r="J45" s="8"/>
      <c r="K45" s="10" t="s">
        <v>54</v>
      </c>
      <c r="L45" s="8"/>
      <c r="M45" s="65"/>
      <c r="N45" s="103" t="s">
        <v>53</v>
      </c>
      <c r="O45" s="8"/>
      <c r="P45" s="10" t="s">
        <v>54</v>
      </c>
      <c r="Q45" s="8"/>
      <c r="R45" s="24"/>
      <c r="T45" s="21"/>
      <c r="U45" s="22"/>
      <c r="V45" s="89" t="str">
        <f>IF(W45&lt;&gt;"",'TITUL, 1, 2, 6-9'!$E$8&amp;"-"&amp;X11&amp;"V0010","Zadejte název výstupu/výsledku.")</f>
        <v>Zadejte název výstupu/výsledku.</v>
      </c>
      <c r="W45" s="46"/>
      <c r="X45" s="46"/>
      <c r="Y45" s="46" t="s">
        <v>0</v>
      </c>
      <c r="Z45" s="65"/>
      <c r="AA45" s="103" t="s">
        <v>53</v>
      </c>
      <c r="AB45" s="8"/>
      <c r="AC45" s="10" t="s">
        <v>54</v>
      </c>
      <c r="AD45" s="8"/>
      <c r="AE45" s="65"/>
      <c r="AF45" s="103" t="s">
        <v>53</v>
      </c>
      <c r="AG45" s="8"/>
      <c r="AH45" s="10" t="s">
        <v>54</v>
      </c>
      <c r="AI45" s="8"/>
      <c r="AJ45" s="24"/>
      <c r="AL45" s="21"/>
      <c r="AM45" s="22"/>
      <c r="AN45" s="89" t="str">
        <f>IF(AO45&lt;&gt;"",'TITUL, 1, 2, 6-9'!$E$8&amp;"-"&amp;AP11&amp;"V0010","Zadejte název výstupu/výsledku.")</f>
        <v>Zadejte název výstupu/výsledku.</v>
      </c>
      <c r="AO45" s="46"/>
      <c r="AP45" s="46"/>
      <c r="AQ45" s="46" t="s">
        <v>0</v>
      </c>
      <c r="AR45" s="65"/>
      <c r="AS45" s="103" t="s">
        <v>53</v>
      </c>
      <c r="AT45" s="8"/>
      <c r="AU45" s="10" t="s">
        <v>54</v>
      </c>
      <c r="AV45" s="8"/>
      <c r="AW45" s="65"/>
      <c r="AX45" s="103" t="s">
        <v>53</v>
      </c>
      <c r="AY45" s="8"/>
      <c r="AZ45" s="10" t="s">
        <v>54</v>
      </c>
      <c r="BA45" s="8"/>
      <c r="BB45" s="24"/>
      <c r="BD45" s="21"/>
      <c r="BE45" s="22"/>
      <c r="BF45" s="89" t="str">
        <f>IF(BG45&lt;&gt;"",'TITUL, 1, 2, 6-9'!$E$8&amp;"-"&amp;BH11&amp;"V0010","Zadejte název výstupu/výsledku.")</f>
        <v>Zadejte název výstupu/výsledku.</v>
      </c>
      <c r="BG45" s="46"/>
      <c r="BH45" s="46"/>
      <c r="BI45" s="46" t="s">
        <v>0</v>
      </c>
      <c r="BJ45" s="65"/>
      <c r="BK45" s="103" t="s">
        <v>53</v>
      </c>
      <c r="BL45" s="8"/>
      <c r="BM45" s="10" t="s">
        <v>54</v>
      </c>
      <c r="BN45" s="8"/>
      <c r="BO45" s="65"/>
      <c r="BP45" s="103" t="s">
        <v>53</v>
      </c>
      <c r="BQ45" s="8"/>
      <c r="BR45" s="10" t="s">
        <v>54</v>
      </c>
      <c r="BS45" s="8"/>
      <c r="BT45" s="24"/>
      <c r="BV45" s="21"/>
      <c r="BW45" s="22"/>
      <c r="BX45" s="89" t="str">
        <f>IF(BY45&lt;&gt;"",'TITUL, 1, 2, 6-9'!$E$8&amp;"-"&amp;BZ11&amp;"V0010","Zadejte název výstupu/výsledku.")</f>
        <v>Zadejte název výstupu/výsledku.</v>
      </c>
      <c r="BY45" s="46"/>
      <c r="BZ45" s="46"/>
      <c r="CA45" s="46" t="s">
        <v>0</v>
      </c>
      <c r="CB45" s="65"/>
      <c r="CC45" s="103" t="s">
        <v>53</v>
      </c>
      <c r="CD45" s="8"/>
      <c r="CE45" s="10" t="s">
        <v>54</v>
      </c>
      <c r="CF45" s="8"/>
      <c r="CG45" s="65"/>
      <c r="CH45" s="103" t="s">
        <v>53</v>
      </c>
      <c r="CI45" s="8"/>
      <c r="CJ45" s="10" t="s">
        <v>54</v>
      </c>
      <c r="CK45" s="8"/>
      <c r="CL45" s="24"/>
    </row>
    <row r="46" spans="2:90" ht="5.0999999999999996" customHeight="1" x14ac:dyDescent="0.25">
      <c r="B46" s="21"/>
      <c r="C46" s="28"/>
      <c r="D46" s="23"/>
      <c r="E46" s="23"/>
      <c r="F46" s="23"/>
      <c r="G46" s="23"/>
      <c r="H46" s="23"/>
      <c r="I46" s="21"/>
      <c r="J46" s="23"/>
      <c r="K46" s="23"/>
      <c r="L46" s="24"/>
      <c r="M46" s="23"/>
      <c r="N46" s="21"/>
      <c r="O46" s="23"/>
      <c r="P46" s="23"/>
      <c r="Q46" s="24"/>
      <c r="R46" s="24"/>
      <c r="T46" s="21"/>
      <c r="U46" s="22"/>
      <c r="V46" s="23"/>
      <c r="W46" s="23"/>
      <c r="X46" s="23"/>
      <c r="Y46" s="23"/>
      <c r="Z46" s="23"/>
      <c r="AA46" s="21"/>
      <c r="AB46" s="23"/>
      <c r="AC46" s="23"/>
      <c r="AD46" s="24"/>
      <c r="AE46" s="23"/>
      <c r="AF46" s="21"/>
      <c r="AG46" s="23"/>
      <c r="AH46" s="23"/>
      <c r="AI46" s="24"/>
      <c r="AJ46" s="24"/>
      <c r="AL46" s="21"/>
      <c r="AM46" s="22"/>
      <c r="AN46" s="23"/>
      <c r="AO46" s="23"/>
      <c r="AP46" s="23"/>
      <c r="AQ46" s="23"/>
      <c r="AR46" s="23"/>
      <c r="AS46" s="21"/>
      <c r="AT46" s="23"/>
      <c r="AU46" s="23"/>
      <c r="AV46" s="24"/>
      <c r="AW46" s="23"/>
      <c r="AX46" s="21"/>
      <c r="AY46" s="23"/>
      <c r="AZ46" s="23"/>
      <c r="BA46" s="24"/>
      <c r="BB46" s="24"/>
      <c r="BD46" s="21"/>
      <c r="BE46" s="22"/>
      <c r="BF46" s="23"/>
      <c r="BG46" s="23"/>
      <c r="BH46" s="23"/>
      <c r="BI46" s="23"/>
      <c r="BJ46" s="23"/>
      <c r="BK46" s="21"/>
      <c r="BL46" s="23"/>
      <c r="BM46" s="23"/>
      <c r="BN46" s="24"/>
      <c r="BO46" s="23"/>
      <c r="BP46" s="21"/>
      <c r="BQ46" s="23"/>
      <c r="BR46" s="23"/>
      <c r="BS46" s="24"/>
      <c r="BT46" s="24"/>
      <c r="BV46" s="21"/>
      <c r="BW46" s="22"/>
      <c r="BX46" s="23"/>
      <c r="BY46" s="23"/>
      <c r="BZ46" s="23"/>
      <c r="CA46" s="23"/>
      <c r="CB46" s="23"/>
      <c r="CC46" s="21"/>
      <c r="CD46" s="23"/>
      <c r="CE46" s="23"/>
      <c r="CF46" s="24"/>
      <c r="CG46" s="23"/>
      <c r="CH46" s="21"/>
      <c r="CI46" s="23"/>
      <c r="CJ46" s="23"/>
      <c r="CK46" s="24"/>
      <c r="CL46" s="24"/>
    </row>
    <row r="47" spans="2:90" x14ac:dyDescent="0.25">
      <c r="B47" s="21"/>
      <c r="C47" s="28"/>
      <c r="D47" s="89" t="str">
        <f>IF(E47&lt;&gt;"",'TITUL, 1, 2, 6-9'!$E$8&amp;"-"&amp;F11&amp;"V0011","Zadejte název výstupu/výsledku.")</f>
        <v>Zadejte název výstupu/výsledku.</v>
      </c>
      <c r="E47" s="46"/>
      <c r="F47" s="46"/>
      <c r="G47" s="46" t="s">
        <v>0</v>
      </c>
      <c r="H47" s="65"/>
      <c r="I47" s="103" t="s">
        <v>53</v>
      </c>
      <c r="J47" s="8"/>
      <c r="K47" s="10" t="s">
        <v>54</v>
      </c>
      <c r="L47" s="8"/>
      <c r="M47" s="65"/>
      <c r="N47" s="103" t="s">
        <v>53</v>
      </c>
      <c r="O47" s="8"/>
      <c r="P47" s="10" t="s">
        <v>54</v>
      </c>
      <c r="Q47" s="8"/>
      <c r="R47" s="24"/>
      <c r="T47" s="21"/>
      <c r="U47" s="22"/>
      <c r="V47" s="89" t="str">
        <f>IF(W47&lt;&gt;"",'TITUL, 1, 2, 6-9'!$E$8&amp;"-"&amp;X11&amp;"V0011","Zadejte název výstupu/výsledku.")</f>
        <v>Zadejte název výstupu/výsledku.</v>
      </c>
      <c r="W47" s="46"/>
      <c r="X47" s="46"/>
      <c r="Y47" s="46" t="s">
        <v>0</v>
      </c>
      <c r="Z47" s="65"/>
      <c r="AA47" s="103" t="s">
        <v>53</v>
      </c>
      <c r="AB47" s="8"/>
      <c r="AC47" s="10" t="s">
        <v>54</v>
      </c>
      <c r="AD47" s="8"/>
      <c r="AE47" s="65"/>
      <c r="AF47" s="103" t="s">
        <v>53</v>
      </c>
      <c r="AG47" s="8"/>
      <c r="AH47" s="10" t="s">
        <v>54</v>
      </c>
      <c r="AI47" s="8"/>
      <c r="AJ47" s="24"/>
      <c r="AL47" s="21"/>
      <c r="AM47" s="22"/>
      <c r="AN47" s="89" t="str">
        <f>IF(AO47&lt;&gt;"",'TITUL, 1, 2, 6-9'!$E$8&amp;"-"&amp;AP11&amp;"V0011","Zadejte název výstupu/výsledku.")</f>
        <v>Zadejte název výstupu/výsledku.</v>
      </c>
      <c r="AO47" s="46"/>
      <c r="AP47" s="46"/>
      <c r="AQ47" s="46" t="s">
        <v>0</v>
      </c>
      <c r="AR47" s="65"/>
      <c r="AS47" s="103" t="s">
        <v>53</v>
      </c>
      <c r="AT47" s="8"/>
      <c r="AU47" s="10" t="s">
        <v>54</v>
      </c>
      <c r="AV47" s="8"/>
      <c r="AW47" s="65"/>
      <c r="AX47" s="103" t="s">
        <v>53</v>
      </c>
      <c r="AY47" s="8"/>
      <c r="AZ47" s="10" t="s">
        <v>54</v>
      </c>
      <c r="BA47" s="8"/>
      <c r="BB47" s="24"/>
      <c r="BD47" s="21"/>
      <c r="BE47" s="22"/>
      <c r="BF47" s="89" t="str">
        <f>IF(BG47&lt;&gt;"",'TITUL, 1, 2, 6-9'!$E$8&amp;"-"&amp;BH11&amp;"V0011","Zadejte název výstupu/výsledku.")</f>
        <v>Zadejte název výstupu/výsledku.</v>
      </c>
      <c r="BG47" s="46"/>
      <c r="BH47" s="46"/>
      <c r="BI47" s="46" t="s">
        <v>0</v>
      </c>
      <c r="BJ47" s="65"/>
      <c r="BK47" s="103" t="s">
        <v>53</v>
      </c>
      <c r="BL47" s="8"/>
      <c r="BM47" s="10" t="s">
        <v>54</v>
      </c>
      <c r="BN47" s="8"/>
      <c r="BO47" s="65"/>
      <c r="BP47" s="103" t="s">
        <v>53</v>
      </c>
      <c r="BQ47" s="8"/>
      <c r="BR47" s="10" t="s">
        <v>54</v>
      </c>
      <c r="BS47" s="8"/>
      <c r="BT47" s="24"/>
      <c r="BV47" s="21"/>
      <c r="BW47" s="22"/>
      <c r="BX47" s="89" t="str">
        <f>IF(BY47&lt;&gt;"",'TITUL, 1, 2, 6-9'!$E$8&amp;"-"&amp;BZ11&amp;"V0011","Zadejte název výstupu/výsledku.")</f>
        <v>Zadejte název výstupu/výsledku.</v>
      </c>
      <c r="BY47" s="46"/>
      <c r="BZ47" s="46"/>
      <c r="CA47" s="46" t="s">
        <v>0</v>
      </c>
      <c r="CB47" s="65"/>
      <c r="CC47" s="103" t="s">
        <v>53</v>
      </c>
      <c r="CD47" s="8"/>
      <c r="CE47" s="10" t="s">
        <v>54</v>
      </c>
      <c r="CF47" s="8"/>
      <c r="CG47" s="65"/>
      <c r="CH47" s="103" t="s">
        <v>53</v>
      </c>
      <c r="CI47" s="8"/>
      <c r="CJ47" s="10" t="s">
        <v>54</v>
      </c>
      <c r="CK47" s="8"/>
      <c r="CL47" s="24"/>
    </row>
    <row r="48" spans="2:90" ht="5.0999999999999996" customHeight="1" x14ac:dyDescent="0.25">
      <c r="B48" s="21"/>
      <c r="C48" s="28"/>
      <c r="D48" s="23"/>
      <c r="E48" s="23"/>
      <c r="F48" s="23"/>
      <c r="G48" s="23"/>
      <c r="H48" s="23"/>
      <c r="I48" s="21"/>
      <c r="J48" s="23"/>
      <c r="K48" s="23"/>
      <c r="L48" s="24"/>
      <c r="M48" s="23"/>
      <c r="N48" s="21"/>
      <c r="O48" s="23"/>
      <c r="P48" s="23"/>
      <c r="Q48" s="24"/>
      <c r="R48" s="24"/>
      <c r="T48" s="21"/>
      <c r="U48" s="22"/>
      <c r="V48" s="23"/>
      <c r="W48" s="23"/>
      <c r="X48" s="23"/>
      <c r="Y48" s="23"/>
      <c r="Z48" s="23"/>
      <c r="AA48" s="21"/>
      <c r="AB48" s="23"/>
      <c r="AC48" s="23"/>
      <c r="AD48" s="24"/>
      <c r="AE48" s="23"/>
      <c r="AF48" s="21"/>
      <c r="AG48" s="23"/>
      <c r="AH48" s="23"/>
      <c r="AI48" s="24"/>
      <c r="AJ48" s="24"/>
      <c r="AL48" s="21"/>
      <c r="AM48" s="22"/>
      <c r="AN48" s="23"/>
      <c r="AO48" s="23"/>
      <c r="AP48" s="23"/>
      <c r="AQ48" s="23"/>
      <c r="AR48" s="23"/>
      <c r="AS48" s="21"/>
      <c r="AT48" s="23"/>
      <c r="AU48" s="23"/>
      <c r="AV48" s="24"/>
      <c r="AW48" s="23"/>
      <c r="AX48" s="21"/>
      <c r="AY48" s="23"/>
      <c r="AZ48" s="23"/>
      <c r="BA48" s="24"/>
      <c r="BB48" s="24"/>
      <c r="BD48" s="21"/>
      <c r="BE48" s="22"/>
      <c r="BF48" s="23"/>
      <c r="BG48" s="23"/>
      <c r="BH48" s="23"/>
      <c r="BI48" s="23"/>
      <c r="BJ48" s="23"/>
      <c r="BK48" s="21"/>
      <c r="BL48" s="23"/>
      <c r="BM48" s="23"/>
      <c r="BN48" s="24"/>
      <c r="BO48" s="23"/>
      <c r="BP48" s="21"/>
      <c r="BQ48" s="23"/>
      <c r="BR48" s="23"/>
      <c r="BS48" s="24"/>
      <c r="BT48" s="24"/>
      <c r="BV48" s="21"/>
      <c r="BW48" s="22"/>
      <c r="BX48" s="23"/>
      <c r="BY48" s="23"/>
      <c r="BZ48" s="23"/>
      <c r="CA48" s="23"/>
      <c r="CB48" s="23"/>
      <c r="CC48" s="21"/>
      <c r="CD48" s="23"/>
      <c r="CE48" s="23"/>
      <c r="CF48" s="24"/>
      <c r="CG48" s="23"/>
      <c r="CH48" s="21"/>
      <c r="CI48" s="23"/>
      <c r="CJ48" s="23"/>
      <c r="CK48" s="24"/>
      <c r="CL48" s="24"/>
    </row>
    <row r="49" spans="3:91" s="142" customFormat="1" x14ac:dyDescent="0.25">
      <c r="C49" s="187"/>
      <c r="E49" s="144"/>
      <c r="U49" s="143"/>
      <c r="W49" s="144"/>
      <c r="AM49" s="143"/>
      <c r="AO49" s="144"/>
      <c r="BE49" s="143"/>
      <c r="BG49" s="144"/>
      <c r="BW49" s="143"/>
      <c r="BY49" s="144"/>
      <c r="CM49" s="226"/>
    </row>
    <row r="50" spans="3:91" s="142" customFormat="1" x14ac:dyDescent="0.25">
      <c r="C50" s="188" t="s">
        <v>110</v>
      </c>
      <c r="D50" s="146" t="s">
        <v>111</v>
      </c>
      <c r="E50" s="144"/>
      <c r="U50" s="145" t="s">
        <v>110</v>
      </c>
      <c r="V50" s="146" t="s">
        <v>111</v>
      </c>
      <c r="W50" s="144"/>
      <c r="AM50" s="145" t="s">
        <v>110</v>
      </c>
      <c r="AN50" s="146" t="s">
        <v>111</v>
      </c>
      <c r="AO50" s="144"/>
      <c r="BE50" s="145" t="s">
        <v>110</v>
      </c>
      <c r="BF50" s="146" t="s">
        <v>111</v>
      </c>
      <c r="BG50" s="144"/>
      <c r="BW50" s="145" t="s">
        <v>110</v>
      </c>
      <c r="BX50" s="146" t="s">
        <v>111</v>
      </c>
      <c r="BY50" s="144"/>
      <c r="CM50" s="226"/>
    </row>
    <row r="51" spans="3:91" s="142" customFormat="1" x14ac:dyDescent="0.25">
      <c r="C51" s="196"/>
      <c r="D51" s="146" t="s">
        <v>112</v>
      </c>
      <c r="E51" s="144"/>
      <c r="U51" s="147"/>
      <c r="V51" s="146" t="s">
        <v>112</v>
      </c>
      <c r="W51" s="144"/>
      <c r="AM51" s="147"/>
      <c r="AN51" s="146" t="s">
        <v>112</v>
      </c>
      <c r="AO51" s="144"/>
      <c r="BE51" s="147"/>
      <c r="BF51" s="146" t="s">
        <v>112</v>
      </c>
      <c r="BG51" s="144"/>
      <c r="BW51" s="147"/>
      <c r="BX51" s="146" t="s">
        <v>112</v>
      </c>
      <c r="BY51" s="144"/>
      <c r="CM51" s="226"/>
    </row>
    <row r="52" spans="3:91" s="142" customFormat="1" x14ac:dyDescent="0.25">
      <c r="C52" s="187"/>
      <c r="E52" s="144"/>
      <c r="U52" s="143"/>
      <c r="W52" s="144"/>
      <c r="AM52" s="143"/>
      <c r="AO52" s="144"/>
      <c r="BE52" s="143"/>
      <c r="BG52" s="144"/>
      <c r="BW52" s="143"/>
      <c r="BY52" s="144"/>
      <c r="CM52" s="226"/>
    </row>
    <row r="53" spans="3:91" s="142" customFormat="1" x14ac:dyDescent="0.25">
      <c r="C53" s="187"/>
      <c r="E53" s="144"/>
      <c r="U53" s="143"/>
      <c r="W53" s="144"/>
      <c r="AM53" s="143"/>
      <c r="AO53" s="144"/>
      <c r="BE53" s="143"/>
      <c r="BG53" s="144"/>
      <c r="BW53" s="143"/>
      <c r="BY53" s="144"/>
      <c r="CM53" s="226"/>
    </row>
    <row r="54" spans="3:91" s="142" customFormat="1" x14ac:dyDescent="0.25">
      <c r="C54" s="187"/>
      <c r="E54" s="144"/>
      <c r="U54" s="143"/>
      <c r="W54" s="144"/>
      <c r="AM54" s="143"/>
      <c r="AO54" s="144"/>
      <c r="BE54" s="143"/>
      <c r="BG54" s="144"/>
      <c r="BW54" s="143"/>
      <c r="BY54" s="144"/>
      <c r="CM54" s="226"/>
    </row>
    <row r="55" spans="3:91" s="142" customFormat="1" x14ac:dyDescent="0.25">
      <c r="C55" s="187"/>
      <c r="E55" s="144"/>
      <c r="U55" s="143"/>
      <c r="W55" s="144"/>
      <c r="AM55" s="143"/>
      <c r="AO55" s="144"/>
      <c r="BE55" s="143"/>
      <c r="BG55" s="144"/>
      <c r="BW55" s="143"/>
      <c r="BY55" s="144"/>
      <c r="CM55" s="226"/>
    </row>
    <row r="56" spans="3:91" s="142" customFormat="1" x14ac:dyDescent="0.25">
      <c r="C56" s="187"/>
      <c r="E56" s="144"/>
      <c r="U56" s="143"/>
      <c r="W56" s="144"/>
      <c r="AM56" s="143"/>
      <c r="AO56" s="144"/>
      <c r="BE56" s="143"/>
      <c r="BG56" s="144"/>
      <c r="BW56" s="143"/>
      <c r="BY56" s="144"/>
      <c r="CM56" s="226"/>
    </row>
    <row r="57" spans="3:91" s="142" customFormat="1" x14ac:dyDescent="0.25">
      <c r="C57" s="186"/>
      <c r="CM57" s="226"/>
    </row>
    <row r="58" spans="3:91" s="142" customFormat="1" x14ac:dyDescent="0.25">
      <c r="C58" s="186"/>
      <c r="CM58" s="226"/>
    </row>
    <row r="59" spans="3:91" s="142" customFormat="1" x14ac:dyDescent="0.25">
      <c r="C59" s="186"/>
      <c r="CM59" s="226"/>
    </row>
    <row r="60" spans="3:91" s="142" customFormat="1" x14ac:dyDescent="0.25">
      <c r="C60" s="186"/>
      <c r="CM60" s="226"/>
    </row>
    <row r="61" spans="3:91" s="142" customFormat="1" x14ac:dyDescent="0.25">
      <c r="C61" s="186"/>
      <c r="CM61" s="226"/>
    </row>
    <row r="62" spans="3:91" s="142" customFormat="1" x14ac:dyDescent="0.25">
      <c r="C62" s="186"/>
      <c r="CM62" s="226"/>
    </row>
    <row r="63" spans="3:91" s="142" customFormat="1" x14ac:dyDescent="0.25">
      <c r="C63" s="186"/>
      <c r="CM63" s="226"/>
    </row>
    <row r="64" spans="3:91" s="142" customFormat="1" x14ac:dyDescent="0.25">
      <c r="C64" s="187"/>
      <c r="E64" s="144"/>
      <c r="U64" s="143"/>
      <c r="W64" s="144"/>
      <c r="AM64" s="143"/>
      <c r="AO64" s="144"/>
      <c r="BE64" s="143"/>
      <c r="BG64" s="144"/>
      <c r="BW64" s="143"/>
      <c r="BY64" s="144"/>
      <c r="CM64" s="226"/>
    </row>
    <row r="65" spans="3:91" s="142" customFormat="1" x14ac:dyDescent="0.25">
      <c r="C65" s="187"/>
      <c r="E65" s="144"/>
      <c r="U65" s="143"/>
      <c r="W65" s="144"/>
      <c r="AM65" s="143"/>
      <c r="AO65" s="144"/>
      <c r="BE65" s="143"/>
      <c r="BG65" s="144"/>
      <c r="BW65" s="143"/>
      <c r="BY65" s="144"/>
      <c r="CM65" s="226"/>
    </row>
    <row r="66" spans="3:91" s="142" customFormat="1" x14ac:dyDescent="0.25">
      <c r="C66" s="187"/>
      <c r="E66" s="144"/>
      <c r="U66" s="143"/>
      <c r="W66" s="144"/>
      <c r="AM66" s="143"/>
      <c r="AO66" s="144"/>
      <c r="BE66" s="143"/>
      <c r="BG66" s="144"/>
      <c r="BW66" s="143"/>
      <c r="BY66" s="144"/>
      <c r="CM66" s="226"/>
    </row>
    <row r="67" spans="3:91" s="142" customFormat="1" x14ac:dyDescent="0.25">
      <c r="C67" s="187"/>
      <c r="E67" s="144"/>
      <c r="U67" s="143"/>
      <c r="W67" s="144"/>
      <c r="AM67" s="143"/>
      <c r="AO67" s="144"/>
      <c r="BE67" s="143"/>
      <c r="BG67" s="144"/>
      <c r="BW67" s="143"/>
      <c r="BY67" s="144"/>
      <c r="CM67" s="226"/>
    </row>
    <row r="68" spans="3:91" s="142" customFormat="1" x14ac:dyDescent="0.25">
      <c r="C68" s="187"/>
      <c r="E68" s="144"/>
      <c r="U68" s="143"/>
      <c r="W68" s="144"/>
      <c r="AM68" s="143"/>
      <c r="AO68" s="144"/>
      <c r="BE68" s="143"/>
      <c r="BG68" s="144"/>
      <c r="BW68" s="143"/>
      <c r="BY68" s="144"/>
      <c r="CM68" s="226"/>
    </row>
    <row r="69" spans="3:91" s="142" customFormat="1" x14ac:dyDescent="0.25">
      <c r="C69" s="187"/>
      <c r="E69" s="144"/>
      <c r="U69" s="143"/>
      <c r="W69" s="144"/>
      <c r="AM69" s="143"/>
      <c r="AO69" s="144"/>
      <c r="BE69" s="143"/>
      <c r="BG69" s="144"/>
      <c r="BW69" s="143"/>
      <c r="BY69" s="144"/>
      <c r="CM69" s="226"/>
    </row>
    <row r="70" spans="3:91" s="142" customFormat="1" x14ac:dyDescent="0.25">
      <c r="C70" s="187"/>
      <c r="E70" s="144"/>
      <c r="U70" s="143"/>
      <c r="W70" s="144"/>
      <c r="AM70" s="143"/>
      <c r="AO70" s="144"/>
      <c r="BE70" s="143"/>
      <c r="BG70" s="144"/>
      <c r="BW70" s="143"/>
      <c r="BY70" s="144"/>
      <c r="CM70" s="226"/>
    </row>
    <row r="71" spans="3:91" s="142" customFormat="1" x14ac:dyDescent="0.25">
      <c r="C71" s="187"/>
      <c r="E71" s="144"/>
      <c r="U71" s="143"/>
      <c r="W71" s="144"/>
      <c r="AM71" s="143"/>
      <c r="AO71" s="144"/>
      <c r="BE71" s="143"/>
      <c r="BG71" s="144"/>
      <c r="BW71" s="143"/>
      <c r="BY71" s="144"/>
      <c r="CM71" s="226"/>
    </row>
    <row r="72" spans="3:91" s="142" customFormat="1" x14ac:dyDescent="0.25">
      <c r="C72" s="187"/>
      <c r="E72" s="144"/>
      <c r="U72" s="143"/>
      <c r="W72" s="144"/>
      <c r="AM72" s="143"/>
      <c r="AO72" s="144"/>
      <c r="BE72" s="143"/>
      <c r="BG72" s="144"/>
      <c r="BW72" s="143"/>
      <c r="BY72" s="144"/>
      <c r="CM72" s="226"/>
    </row>
    <row r="73" spans="3:91" s="142" customFormat="1" x14ac:dyDescent="0.25">
      <c r="C73" s="187"/>
      <c r="E73" s="144"/>
      <c r="U73" s="143"/>
      <c r="W73" s="144"/>
      <c r="AM73" s="143"/>
      <c r="AO73" s="144"/>
      <c r="BE73" s="143"/>
      <c r="BG73" s="144"/>
      <c r="BW73" s="143"/>
      <c r="BY73" s="144"/>
      <c r="CM73" s="226"/>
    </row>
    <row r="74" spans="3:91" s="142" customFormat="1" x14ac:dyDescent="0.25">
      <c r="C74" s="187"/>
      <c r="E74" s="144"/>
      <c r="U74" s="143"/>
      <c r="W74" s="144"/>
      <c r="AM74" s="143"/>
      <c r="AO74" s="144"/>
      <c r="BE74" s="143"/>
      <c r="BG74" s="144"/>
      <c r="BW74" s="143"/>
      <c r="BY74" s="144"/>
      <c r="CM74" s="226"/>
    </row>
    <row r="75" spans="3:91" s="142" customFormat="1" x14ac:dyDescent="0.25">
      <c r="C75" s="187"/>
      <c r="E75" s="144"/>
      <c r="U75" s="143"/>
      <c r="W75" s="144"/>
      <c r="AM75" s="143"/>
      <c r="AO75" s="144"/>
      <c r="BE75" s="143"/>
      <c r="BG75" s="144"/>
      <c r="BW75" s="143"/>
      <c r="BY75" s="144"/>
      <c r="CM75" s="226"/>
    </row>
    <row r="76" spans="3:91" s="142" customFormat="1" x14ac:dyDescent="0.25">
      <c r="C76" s="187"/>
      <c r="E76" s="144"/>
      <c r="U76" s="143"/>
      <c r="W76" s="144"/>
      <c r="AM76" s="143"/>
      <c r="AO76" s="144"/>
      <c r="BE76" s="143"/>
      <c r="BG76" s="144"/>
      <c r="BW76" s="143"/>
      <c r="BY76" s="144"/>
      <c r="CM76" s="226"/>
    </row>
    <row r="77" spans="3:91" s="142" customFormat="1" x14ac:dyDescent="0.25">
      <c r="C77" s="187"/>
      <c r="E77" s="144"/>
      <c r="U77" s="143"/>
      <c r="W77" s="144"/>
      <c r="AM77" s="143"/>
      <c r="AO77" s="144"/>
      <c r="BE77" s="143"/>
      <c r="BG77" s="144"/>
      <c r="BW77" s="143"/>
      <c r="BY77" s="144"/>
      <c r="CM77" s="226"/>
    </row>
    <row r="78" spans="3:91" s="142" customFormat="1" x14ac:dyDescent="0.25">
      <c r="C78" s="187"/>
      <c r="E78" s="144"/>
      <c r="U78" s="143"/>
      <c r="W78" s="144"/>
      <c r="AM78" s="143"/>
      <c r="AO78" s="144"/>
      <c r="BE78" s="143"/>
      <c r="BG78" s="144"/>
      <c r="BW78" s="143"/>
      <c r="BY78" s="144"/>
      <c r="CM78" s="226"/>
    </row>
    <row r="79" spans="3:91" s="142" customFormat="1" x14ac:dyDescent="0.25">
      <c r="C79" s="187"/>
      <c r="E79" s="144"/>
      <c r="U79" s="143"/>
      <c r="W79" s="144"/>
      <c r="AM79" s="143"/>
      <c r="AO79" s="144"/>
      <c r="BE79" s="143"/>
      <c r="BG79" s="144"/>
      <c r="BW79" s="143"/>
      <c r="BY79" s="144"/>
      <c r="CM79" s="226"/>
    </row>
    <row r="80" spans="3:91" s="142" customFormat="1" x14ac:dyDescent="0.25">
      <c r="C80" s="187"/>
      <c r="E80" s="144"/>
      <c r="U80" s="143"/>
      <c r="W80" s="144"/>
      <c r="AM80" s="143"/>
      <c r="AO80" s="144"/>
      <c r="BE80" s="143"/>
      <c r="BG80" s="144"/>
      <c r="BW80" s="143"/>
      <c r="BY80" s="144"/>
      <c r="CM80" s="226"/>
    </row>
    <row r="81" spans="3:91" s="142" customFormat="1" x14ac:dyDescent="0.25">
      <c r="C81" s="187"/>
      <c r="E81" s="144"/>
      <c r="U81" s="143"/>
      <c r="W81" s="144"/>
      <c r="AM81" s="143"/>
      <c r="AO81" s="144"/>
      <c r="BE81" s="143"/>
      <c r="BG81" s="144"/>
      <c r="BW81" s="143"/>
      <c r="BY81" s="144"/>
      <c r="CM81" s="226"/>
    </row>
    <row r="82" spans="3:91" s="142" customFormat="1" x14ac:dyDescent="0.25">
      <c r="C82" s="187"/>
      <c r="E82" s="144"/>
      <c r="U82" s="143"/>
      <c r="W82" s="144"/>
      <c r="AM82" s="143"/>
      <c r="AO82" s="144"/>
      <c r="BE82" s="143"/>
      <c r="BG82" s="144"/>
      <c r="BW82" s="143"/>
      <c r="BY82" s="144"/>
      <c r="CM82" s="226"/>
    </row>
    <row r="83" spans="3:91" s="142" customFormat="1" x14ac:dyDescent="0.25">
      <c r="C83" s="187"/>
      <c r="E83" s="144"/>
      <c r="U83" s="143"/>
      <c r="W83" s="144"/>
      <c r="AM83" s="143"/>
      <c r="AO83" s="144"/>
      <c r="BE83" s="143"/>
      <c r="BG83" s="144"/>
      <c r="BW83" s="143"/>
      <c r="BY83" s="144"/>
      <c r="CM83" s="226"/>
    </row>
    <row r="84" spans="3:91" s="142" customFormat="1" x14ac:dyDescent="0.25">
      <c r="C84" s="187"/>
      <c r="E84" s="144"/>
      <c r="U84" s="143"/>
      <c r="W84" s="144"/>
      <c r="AM84" s="143"/>
      <c r="AO84" s="144"/>
      <c r="BE84" s="143"/>
      <c r="BG84" s="144"/>
      <c r="BW84" s="143"/>
      <c r="BY84" s="144"/>
      <c r="CM84" s="226"/>
    </row>
    <row r="85" spans="3:91" s="142" customFormat="1" x14ac:dyDescent="0.25">
      <c r="C85" s="187"/>
      <c r="E85" s="144"/>
      <c r="U85" s="143"/>
      <c r="W85" s="144"/>
      <c r="AM85" s="143"/>
      <c r="AO85" s="144"/>
      <c r="BE85" s="143"/>
      <c r="BG85" s="144"/>
      <c r="BW85" s="143"/>
      <c r="BY85" s="144"/>
      <c r="CM85" s="226"/>
    </row>
    <row r="86" spans="3:91" s="142" customFormat="1" x14ac:dyDescent="0.25">
      <c r="C86" s="187"/>
      <c r="E86" s="144"/>
      <c r="U86" s="143"/>
      <c r="W86" s="144"/>
      <c r="AM86" s="143"/>
      <c r="AO86" s="144"/>
      <c r="BE86" s="143"/>
      <c r="BG86" s="144"/>
      <c r="BW86" s="143"/>
      <c r="BY86" s="144"/>
      <c r="CM86" s="226"/>
    </row>
    <row r="87" spans="3:91" s="142" customFormat="1" x14ac:dyDescent="0.25">
      <c r="C87" s="187"/>
      <c r="E87" s="144"/>
      <c r="U87" s="143"/>
      <c r="W87" s="144"/>
      <c r="AM87" s="143"/>
      <c r="AO87" s="144"/>
      <c r="BE87" s="143"/>
      <c r="BG87" s="144"/>
      <c r="BW87" s="143"/>
      <c r="BY87" s="144"/>
      <c r="CM87" s="226"/>
    </row>
    <row r="88" spans="3:91" s="142" customFormat="1" x14ac:dyDescent="0.25">
      <c r="C88" s="187"/>
      <c r="E88" s="144"/>
      <c r="U88" s="143"/>
      <c r="W88" s="144"/>
      <c r="AM88" s="143"/>
      <c r="AO88" s="144"/>
      <c r="BE88" s="143"/>
      <c r="BG88" s="144"/>
      <c r="BW88" s="143"/>
      <c r="BY88" s="144"/>
      <c r="CM88" s="226"/>
    </row>
    <row r="89" spans="3:91" s="142" customFormat="1" x14ac:dyDescent="0.25">
      <c r="C89" s="187"/>
      <c r="E89" s="144"/>
      <c r="U89" s="143"/>
      <c r="W89" s="144"/>
      <c r="AM89" s="143"/>
      <c r="AO89" s="144"/>
      <c r="BE89" s="143"/>
      <c r="BG89" s="144"/>
      <c r="BW89" s="143"/>
      <c r="BY89" s="144"/>
      <c r="CM89" s="226"/>
    </row>
    <row r="90" spans="3:91" s="142" customFormat="1" x14ac:dyDescent="0.25">
      <c r="C90" s="187"/>
      <c r="E90" s="144"/>
      <c r="U90" s="143"/>
      <c r="W90" s="144"/>
      <c r="AM90" s="143"/>
      <c r="AO90" s="144"/>
      <c r="BE90" s="143"/>
      <c r="BG90" s="144"/>
      <c r="BW90" s="143"/>
      <c r="BY90" s="144"/>
      <c r="CM90" s="226"/>
    </row>
    <row r="91" spans="3:91" s="142" customFormat="1" x14ac:dyDescent="0.25">
      <c r="C91" s="187"/>
      <c r="E91" s="144"/>
      <c r="U91" s="143"/>
      <c r="W91" s="144"/>
      <c r="AM91" s="143"/>
      <c r="AO91" s="144"/>
      <c r="BE91" s="143"/>
      <c r="BG91" s="144"/>
      <c r="BW91" s="143"/>
      <c r="BY91" s="144"/>
      <c r="CM91" s="226"/>
    </row>
    <row r="92" spans="3:91" s="142" customFormat="1" x14ac:dyDescent="0.25">
      <c r="C92" s="187"/>
      <c r="E92" s="144"/>
      <c r="U92" s="143"/>
      <c r="W92" s="144"/>
      <c r="AM92" s="143"/>
      <c r="AO92" s="144"/>
      <c r="BE92" s="143"/>
      <c r="BG92" s="144"/>
      <c r="BW92" s="143"/>
      <c r="BY92" s="144"/>
      <c r="CM92" s="226"/>
    </row>
    <row r="93" spans="3:91" s="142" customFormat="1" x14ac:dyDescent="0.25">
      <c r="C93" s="187"/>
      <c r="E93" s="144"/>
      <c r="U93" s="143"/>
      <c r="W93" s="144"/>
      <c r="AM93" s="143"/>
      <c r="AO93" s="144"/>
      <c r="BE93" s="143"/>
      <c r="BG93" s="144"/>
      <c r="BW93" s="143"/>
      <c r="BY93" s="144"/>
      <c r="CM93" s="226"/>
    </row>
    <row r="94" spans="3:91" s="142" customFormat="1" x14ac:dyDescent="0.25">
      <c r="C94" s="187"/>
      <c r="E94" s="144"/>
      <c r="U94" s="143"/>
      <c r="W94" s="144"/>
      <c r="AM94" s="143"/>
      <c r="AO94" s="144"/>
      <c r="BE94" s="143"/>
      <c r="BG94" s="144"/>
      <c r="BW94" s="143"/>
      <c r="BY94" s="144"/>
      <c r="CM94" s="226"/>
    </row>
    <row r="95" spans="3:91" s="142" customFormat="1" x14ac:dyDescent="0.25">
      <c r="C95" s="187"/>
      <c r="E95" s="144"/>
      <c r="U95" s="143"/>
      <c r="W95" s="144"/>
      <c r="AM95" s="143"/>
      <c r="AO95" s="144"/>
      <c r="BE95" s="143"/>
      <c r="BG95" s="144"/>
      <c r="BW95" s="143"/>
      <c r="BY95" s="144"/>
      <c r="CM95" s="226"/>
    </row>
    <row r="96" spans="3:91" s="142" customFormat="1" x14ac:dyDescent="0.25">
      <c r="C96" s="187"/>
      <c r="E96" s="144"/>
      <c r="U96" s="143"/>
      <c r="W96" s="144"/>
      <c r="AM96" s="143"/>
      <c r="AO96" s="144"/>
      <c r="BE96" s="143"/>
      <c r="BG96" s="144"/>
      <c r="BW96" s="143"/>
      <c r="BY96" s="144"/>
      <c r="CM96" s="226"/>
    </row>
    <row r="97" spans="3:91" s="142" customFormat="1" x14ac:dyDescent="0.25">
      <c r="C97" s="187"/>
      <c r="E97" s="144"/>
      <c r="U97" s="143"/>
      <c r="W97" s="144"/>
      <c r="AM97" s="143"/>
      <c r="AO97" s="144"/>
      <c r="BE97" s="143"/>
      <c r="BG97" s="144"/>
      <c r="BW97" s="143"/>
      <c r="BY97" s="144"/>
      <c r="CM97" s="226"/>
    </row>
    <row r="98" spans="3:91" s="142" customFormat="1" x14ac:dyDescent="0.25">
      <c r="C98" s="187"/>
      <c r="E98" s="144"/>
      <c r="U98" s="143"/>
      <c r="W98" s="144"/>
      <c r="AM98" s="143"/>
      <c r="AO98" s="144"/>
      <c r="BE98" s="143"/>
      <c r="BG98" s="144"/>
      <c r="BW98" s="143"/>
      <c r="BY98" s="144"/>
      <c r="CM98" s="226"/>
    </row>
    <row r="99" spans="3:91" s="142" customFormat="1" x14ac:dyDescent="0.25">
      <c r="C99" s="187"/>
      <c r="E99" s="144"/>
      <c r="U99" s="143"/>
      <c r="W99" s="144"/>
      <c r="AM99" s="143"/>
      <c r="AO99" s="144"/>
      <c r="BE99" s="143"/>
      <c r="BG99" s="144"/>
      <c r="BW99" s="143"/>
      <c r="BY99" s="144"/>
      <c r="CM99" s="226"/>
    </row>
  </sheetData>
  <sheetProtection formatRows="0"/>
  <customSheetViews>
    <customSheetView guid="{AF64BEBD-3734-436D-A661-AC7E2AB009A1}" scale="85">
      <selection activeCell="G26" sqref="G26"/>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28">
    <mergeCell ref="CC23:CF23"/>
    <mergeCell ref="CH23:CK23"/>
    <mergeCell ref="AX23:BA23"/>
    <mergeCell ref="BF23:BI23"/>
    <mergeCell ref="BK23:BN23"/>
    <mergeCell ref="BP23:BS23"/>
    <mergeCell ref="BX23:CA23"/>
    <mergeCell ref="N23:Q23"/>
    <mergeCell ref="D23:G23"/>
    <mergeCell ref="I23:L23"/>
    <mergeCell ref="BV6:CL6"/>
    <mergeCell ref="BV7:CL7"/>
    <mergeCell ref="AL6:BB6"/>
    <mergeCell ref="AL7:BB7"/>
    <mergeCell ref="BD6:BT6"/>
    <mergeCell ref="BD7:BT7"/>
    <mergeCell ref="T6:AJ6"/>
    <mergeCell ref="T7:AJ7"/>
    <mergeCell ref="V23:Y23"/>
    <mergeCell ref="AA23:AD23"/>
    <mergeCell ref="AF23:AI23"/>
    <mergeCell ref="AN23:AQ23"/>
    <mergeCell ref="AS23:AV23"/>
    <mergeCell ref="B2:R2"/>
    <mergeCell ref="B3:R3"/>
    <mergeCell ref="B4:R4"/>
    <mergeCell ref="B6:R6"/>
    <mergeCell ref="B7:R7"/>
  </mergeCells>
  <dataValidations count="4">
    <dataValidation type="list" allowBlank="1" showInputMessage="1" showErrorMessage="1" sqref="G31 G33 G35 G37 G39 G41 G43 G45 G47 Y29 Y31 Y33 Y35 Y37 Y39 Y41 Y43 Y45 Y47 AQ29 AQ31 AQ33 AQ35 AQ37 AQ39 AQ41 AQ43 AQ45 AQ47 BI29 BI31 BI33 BI35 BI37 BI39 BI41 BI43 BI45 BI47 CA29 CA31 CA33 CA35 CA37 CA39 CA41 CA43 CA45 CA47 G29">
      <formula1>bod_4.2.2.4._Druh_výsledku_podle_struktury_databáze_RIV</formula1>
    </dataValidation>
    <dataValidation type="list" allowBlank="1" showInputMessage="1" showErrorMessage="1" sqref="J29 J31 J33 J35 J37 J39 J41 J43 J45 J47 O29 O31 O33 O35 O37 O39 O41 O43 O45 O47 CD29 CD31 CD33 CD35 CD37 CD39 CD41 CD43 CD45 CD47 CI29 CI31 CI33 CI35 CI37 CI39 CI41 CI43 CI45 CI47 AB29 AB31 AB33 AB35 AB37 AB39 AB41 AB43 AB45 AB47 AG29 AG31 AG33 AG35 AG37 AG39 AG41 AG43 AG45 AG47 AT29 AT31 AT33 AT35 AT37 AT39 AT41 AT43 AT45 AT47 AY29 AY31 AY33 AY35 AY37 AY39 AY41 AY43 AY45 AY47 BL29 BL31 BL33 BL35 BL37 BL39 BL41 BL43 BL45 BL47 BQ29 BQ31 BQ33 BQ35 BQ37 BQ39 BQ41 BQ43 BQ45 BQ47">
      <formula1>bod_Měsíce_řešení_projektu</formula1>
    </dataValidation>
    <dataValidation type="list" allowBlank="1" showInputMessage="1" showErrorMessage="1" sqref="L29 L31 L33 L35 L37 L39 L41 L43 L45 L47 AD29 AD31 AD33 AD35 AD37 AD39 AD41 AD43 AD45 AD47 AV29 AV31 AV33 AV35 AV37 AV39 AV41 AV43 AV45 AV47 BN29 BN31 BN33 BN35 BN37 BN39 BN41 BN43 BN45 BN47 CF29 CF31 CF33 CF35 CF37 CF39 CF41 CF43 CF45 CF47 F11 X11 AP11 BH11 BZ11">
      <formula1>bod_Roky_řešení_projektu</formula1>
    </dataValidation>
    <dataValidation type="list" allowBlank="1" showInputMessage="1" showErrorMessage="1" sqref="Q29 Q31 Q33 Q35 Q37 Q39 Q41 Q43 Q45 Q47 AI29 AI31 AI33 AI35 AI37 AI39 AI41 AI43 AI45 AI47 BA29 BA31 BA33 BA35 BA37 BA39 BA41 BA43 BA45 BA47 BS29 BS31 BS33 BS35 BS37 BS39 BS41 BS43 BS45 BS47 CK29 CK31 CK33 CK35 CK37 CK39 CK41 CK43 CK45 CK47">
      <formula1>bod_Roky_implementace_vysledku</formula1>
    </dataValidation>
  </dataValidations>
  <pageMargins left="0.70866141732283472" right="0.70866141732283472" top="1.6535433070866143" bottom="0.74803149606299213" header="0.49212598425196852" footer="0.31496062992125984"/>
  <pageSetup paperSize="9" scale="33" orientation="portrait" r:id="rId5"/>
  <headerFooter>
    <oddHeader>&amp;L&amp;G</oddHeader>
    <oddFooter>&amp;L&amp;"Arial,Obyčejné"&amp;8Evropská 1692/37, 160 00 Praha 6
telefon: +420 234 611 111 / fax: +420 234 611 112 / e-mail: info@tacr.cz
www.tacr.cz&amp;R&amp;"Arial,Obyčejné"STRANA &amp;P (CELKEM &amp;N)</oddFooter>
  </headerFooter>
  <colBreaks count="4" manualBreakCount="4">
    <brk id="18" max="51" man="1"/>
    <brk id="36" max="51" man="1"/>
    <brk id="54" max="51" man="1"/>
    <brk id="72" max="51" man="1"/>
  </colBreak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zoomScale="85" zoomScaleNormal="85" zoomScaleSheetLayoutView="85" zoomScalePageLayoutView="55" workbookViewId="0">
      <selection activeCell="F17" sqref="F17"/>
    </sheetView>
  </sheetViews>
  <sheetFormatPr defaultRowHeight="12.75" x14ac:dyDescent="0.25"/>
  <cols>
    <col min="1" max="2" width="2.7109375" style="15" customWidth="1"/>
    <col min="3" max="3" width="7.7109375" style="105" customWidth="1"/>
    <col min="4" max="4" width="45.7109375" style="166" customWidth="1"/>
    <col min="5" max="5" width="5.7109375" style="100" customWidth="1"/>
    <col min="6" max="11" width="15.7109375" style="105" customWidth="1"/>
    <col min="12" max="13" width="2.7109375" style="15" customWidth="1"/>
    <col min="14" max="16384" width="9.140625" style="15"/>
  </cols>
  <sheetData>
    <row r="1" spans="1:23" x14ac:dyDescent="0.25">
      <c r="A1" s="113"/>
      <c r="B1" s="114"/>
      <c r="C1" s="136"/>
      <c r="D1" s="151"/>
      <c r="E1" s="135"/>
      <c r="F1" s="136"/>
      <c r="G1" s="136"/>
      <c r="H1" s="136"/>
      <c r="I1" s="136"/>
      <c r="J1" s="136"/>
      <c r="K1" s="136"/>
      <c r="L1" s="114"/>
      <c r="M1" s="116"/>
    </row>
    <row r="2" spans="1:23" ht="26.25" x14ac:dyDescent="0.4">
      <c r="A2" s="117"/>
      <c r="B2" s="235" t="str">
        <f>'TITUL, 1, 2, 6-9'!B2:I2</f>
        <v>Krycí list dílčího projektu</v>
      </c>
      <c r="C2" s="235"/>
      <c r="D2" s="235"/>
      <c r="E2" s="235"/>
      <c r="F2" s="235"/>
      <c r="G2" s="235"/>
      <c r="H2" s="235"/>
      <c r="I2" s="235"/>
      <c r="J2" s="235"/>
      <c r="K2" s="235"/>
      <c r="L2" s="235"/>
      <c r="M2" s="118"/>
    </row>
    <row r="3" spans="1:23" ht="18.75" x14ac:dyDescent="0.25">
      <c r="A3" s="117"/>
      <c r="B3" s="236" t="str">
        <f>'TITUL, 1, 2, 6-9'!B3:I3</f>
        <v>Plán proof-of-concept aktivit dílčího projektu a jeho komercializace</v>
      </c>
      <c r="C3" s="236"/>
      <c r="D3" s="236"/>
      <c r="E3" s="236"/>
      <c r="F3" s="236"/>
      <c r="G3" s="236"/>
      <c r="H3" s="236"/>
      <c r="I3" s="236"/>
      <c r="J3" s="236"/>
      <c r="K3" s="236"/>
      <c r="L3" s="236"/>
      <c r="M3" s="118"/>
    </row>
    <row r="4" spans="1:23" ht="20.25" customHeight="1" x14ac:dyDescent="0.25">
      <c r="A4" s="117"/>
      <c r="B4" s="236" t="str">
        <f>'TITUL, 1, 2, 6-9'!B4:I4</f>
        <v>Projekt 3. veřejné soutěže Programu GAMA, podprogram 1 proof-of-concept</v>
      </c>
      <c r="C4" s="236"/>
      <c r="D4" s="236"/>
      <c r="E4" s="236"/>
      <c r="F4" s="236"/>
      <c r="G4" s="236"/>
      <c r="H4" s="236"/>
      <c r="I4" s="236"/>
      <c r="J4" s="236"/>
      <c r="K4" s="236"/>
      <c r="L4" s="236"/>
      <c r="M4" s="118"/>
    </row>
    <row r="5" spans="1:23" ht="15" customHeight="1" x14ac:dyDescent="0.25">
      <c r="A5" s="117"/>
      <c r="B5" s="33"/>
      <c r="C5" s="111"/>
      <c r="D5" s="152"/>
      <c r="E5" s="137"/>
      <c r="F5" s="111"/>
      <c r="G5" s="111"/>
      <c r="H5" s="111"/>
      <c r="I5" s="111"/>
      <c r="J5" s="111"/>
      <c r="K5" s="111"/>
      <c r="L5" s="33"/>
      <c r="M5" s="118"/>
    </row>
    <row r="6" spans="1:23" s="17" customFormat="1" ht="19.5" customHeight="1" x14ac:dyDescent="0.2">
      <c r="A6" s="119"/>
      <c r="B6" s="232" t="s">
        <v>123</v>
      </c>
      <c r="C6" s="233"/>
      <c r="D6" s="233"/>
      <c r="E6" s="233"/>
      <c r="F6" s="233"/>
      <c r="G6" s="233"/>
      <c r="H6" s="233"/>
      <c r="I6" s="233"/>
      <c r="J6" s="233"/>
      <c r="K6" s="233"/>
      <c r="L6" s="234"/>
      <c r="M6" s="120"/>
    </row>
    <row r="7" spans="1:23" ht="5.0999999999999996" customHeight="1" x14ac:dyDescent="0.2">
      <c r="A7" s="117"/>
      <c r="B7" s="21"/>
      <c r="C7" s="28"/>
      <c r="D7" s="150"/>
      <c r="E7" s="25"/>
      <c r="F7" s="28"/>
      <c r="G7" s="28"/>
      <c r="H7" s="28"/>
      <c r="I7" s="28"/>
      <c r="J7" s="28"/>
      <c r="K7" s="28"/>
      <c r="L7" s="24"/>
      <c r="M7" s="118"/>
      <c r="N7" s="17"/>
      <c r="O7" s="17"/>
      <c r="P7" s="17"/>
      <c r="Q7" s="17"/>
      <c r="R7" s="17"/>
      <c r="S7" s="17"/>
      <c r="T7" s="17"/>
      <c r="U7" s="17"/>
      <c r="V7" s="17"/>
      <c r="W7" s="17"/>
    </row>
    <row r="8" spans="1:23" s="43" customFormat="1" x14ac:dyDescent="0.2">
      <c r="A8" s="138"/>
      <c r="B8" s="44"/>
      <c r="C8" s="179" t="s">
        <v>124</v>
      </c>
      <c r="D8" s="64"/>
      <c r="E8" s="13"/>
      <c r="F8" s="10"/>
      <c r="G8" s="10"/>
      <c r="H8" s="10"/>
      <c r="I8" s="10"/>
      <c r="J8" s="10"/>
      <c r="K8" s="10"/>
      <c r="L8" s="109"/>
      <c r="M8" s="139"/>
      <c r="N8" s="17"/>
      <c r="O8" s="17"/>
      <c r="P8" s="17"/>
      <c r="Q8" s="17"/>
      <c r="R8" s="17"/>
      <c r="S8" s="17"/>
      <c r="T8" s="17"/>
      <c r="U8" s="17"/>
      <c r="V8" s="17"/>
    </row>
    <row r="9" spans="1:23" s="43" customFormat="1" ht="5.0999999999999996" customHeight="1" x14ac:dyDescent="0.2">
      <c r="A9" s="138"/>
      <c r="B9" s="44"/>
      <c r="C9" s="179"/>
      <c r="D9" s="64"/>
      <c r="E9" s="13"/>
      <c r="F9" s="10"/>
      <c r="G9" s="10"/>
      <c r="H9" s="10"/>
      <c r="I9" s="10"/>
      <c r="J9" s="10"/>
      <c r="K9" s="10"/>
      <c r="L9" s="109"/>
      <c r="M9" s="139"/>
      <c r="N9" s="17"/>
      <c r="O9" s="17"/>
      <c r="P9" s="17"/>
      <c r="Q9" s="17"/>
      <c r="R9" s="17"/>
      <c r="S9" s="17"/>
      <c r="T9" s="17"/>
      <c r="U9" s="17"/>
      <c r="V9" s="17"/>
    </row>
    <row r="10" spans="1:23" s="176" customFormat="1" x14ac:dyDescent="0.2">
      <c r="A10" s="201"/>
      <c r="B10" s="177"/>
      <c r="C10" s="179"/>
      <c r="D10" s="64"/>
      <c r="E10" s="148"/>
      <c r="F10" s="148">
        <v>2015</v>
      </c>
      <c r="G10" s="148">
        <v>2016</v>
      </c>
      <c r="H10" s="148">
        <v>2017</v>
      </c>
      <c r="I10" s="148">
        <v>2018</v>
      </c>
      <c r="J10" s="148">
        <v>2019</v>
      </c>
      <c r="K10" s="148" t="s">
        <v>129</v>
      </c>
      <c r="L10" s="202"/>
      <c r="M10" s="203"/>
      <c r="N10" s="173"/>
      <c r="O10" s="173"/>
      <c r="P10" s="173"/>
      <c r="Q10" s="173"/>
      <c r="R10" s="173"/>
      <c r="S10" s="173"/>
      <c r="T10" s="173"/>
      <c r="U10" s="173"/>
      <c r="V10" s="173"/>
    </row>
    <row r="11" spans="1:23" s="17" customFormat="1" x14ac:dyDescent="0.2">
      <c r="A11" s="119"/>
      <c r="B11" s="26"/>
      <c r="C11" s="14" t="s">
        <v>130</v>
      </c>
      <c r="D11" s="64" t="s">
        <v>125</v>
      </c>
      <c r="E11" s="13" t="s">
        <v>138</v>
      </c>
      <c r="F11" s="106">
        <v>0</v>
      </c>
      <c r="G11" s="106">
        <v>0</v>
      </c>
      <c r="H11" s="106">
        <v>0</v>
      </c>
      <c r="I11" s="106">
        <v>0</v>
      </c>
      <c r="J11" s="106">
        <v>0</v>
      </c>
      <c r="K11" s="227">
        <f>SUM(F11:J11)</f>
        <v>0</v>
      </c>
      <c r="L11" s="27"/>
      <c r="M11" s="120"/>
    </row>
    <row r="12" spans="1:23" s="17" customFormat="1" x14ac:dyDescent="0.2">
      <c r="A12" s="119"/>
      <c r="B12" s="26"/>
      <c r="C12" s="14" t="s">
        <v>131</v>
      </c>
      <c r="D12" s="64" t="s">
        <v>126</v>
      </c>
      <c r="E12" s="13" t="s">
        <v>138</v>
      </c>
      <c r="F12" s="106">
        <v>0</v>
      </c>
      <c r="G12" s="106">
        <v>0</v>
      </c>
      <c r="H12" s="106">
        <v>0</v>
      </c>
      <c r="I12" s="106">
        <v>0</v>
      </c>
      <c r="J12" s="106">
        <v>0</v>
      </c>
      <c r="K12" s="227">
        <f>SUM(F12:J12)</f>
        <v>0</v>
      </c>
      <c r="L12" s="27"/>
      <c r="M12" s="120"/>
    </row>
    <row r="13" spans="1:23" s="17" customFormat="1" x14ac:dyDescent="0.2">
      <c r="A13" s="119"/>
      <c r="B13" s="26"/>
      <c r="C13" s="14" t="s">
        <v>132</v>
      </c>
      <c r="D13" s="64" t="s">
        <v>127</v>
      </c>
      <c r="E13" s="13" t="s">
        <v>138</v>
      </c>
      <c r="F13" s="106">
        <v>0</v>
      </c>
      <c r="G13" s="106">
        <v>0</v>
      </c>
      <c r="H13" s="106">
        <v>0</v>
      </c>
      <c r="I13" s="106">
        <v>0</v>
      </c>
      <c r="J13" s="106">
        <v>0</v>
      </c>
      <c r="K13" s="227">
        <f>SUM(F13:J13)</f>
        <v>0</v>
      </c>
      <c r="L13" s="27"/>
      <c r="M13" s="120"/>
    </row>
    <row r="14" spans="1:23" s="17" customFormat="1" x14ac:dyDescent="0.2">
      <c r="A14" s="119"/>
      <c r="B14" s="26"/>
      <c r="C14" s="14" t="s">
        <v>133</v>
      </c>
      <c r="D14" s="64" t="s">
        <v>128</v>
      </c>
      <c r="E14" s="13" t="s">
        <v>138</v>
      </c>
      <c r="F14" s="106">
        <v>0</v>
      </c>
      <c r="G14" s="106">
        <v>0</v>
      </c>
      <c r="H14" s="106">
        <v>0</v>
      </c>
      <c r="I14" s="106">
        <v>0</v>
      </c>
      <c r="J14" s="106">
        <v>0</v>
      </c>
      <c r="K14" s="227">
        <f>SUM(F14:J14)</f>
        <v>0</v>
      </c>
      <c r="L14" s="27"/>
      <c r="M14" s="120"/>
    </row>
    <row r="15" spans="1:23" s="17" customFormat="1" x14ac:dyDescent="0.2">
      <c r="A15" s="119"/>
      <c r="B15" s="26"/>
      <c r="C15" s="14" t="s">
        <v>134</v>
      </c>
      <c r="D15" s="64" t="s">
        <v>135</v>
      </c>
      <c r="E15" s="13" t="s">
        <v>138</v>
      </c>
      <c r="F15" s="227">
        <f t="shared" ref="F15:J15" si="0">SUM(F11:F14)</f>
        <v>0</v>
      </c>
      <c r="G15" s="227">
        <f t="shared" si="0"/>
        <v>0</v>
      </c>
      <c r="H15" s="227">
        <f t="shared" si="0"/>
        <v>0</v>
      </c>
      <c r="I15" s="227">
        <f t="shared" si="0"/>
        <v>0</v>
      </c>
      <c r="J15" s="227">
        <f t="shared" si="0"/>
        <v>0</v>
      </c>
      <c r="K15" s="227">
        <f>SUM(F15:J15)</f>
        <v>0</v>
      </c>
      <c r="L15" s="27"/>
      <c r="M15" s="120"/>
    </row>
    <row r="16" spans="1:23" s="43" customFormat="1" ht="5.0999999999999996" customHeight="1" x14ac:dyDescent="0.2">
      <c r="A16" s="138"/>
      <c r="B16" s="44"/>
      <c r="C16" s="179"/>
      <c r="D16" s="64"/>
      <c r="E16" s="13"/>
      <c r="F16" s="10"/>
      <c r="G16" s="10"/>
      <c r="H16" s="10"/>
      <c r="I16" s="10"/>
      <c r="J16" s="10"/>
      <c r="K16" s="10"/>
      <c r="L16" s="109"/>
      <c r="M16" s="139"/>
      <c r="N16" s="17"/>
      <c r="O16" s="17"/>
      <c r="P16" s="17"/>
      <c r="Q16" s="17"/>
      <c r="R16" s="17"/>
      <c r="S16" s="17"/>
      <c r="T16" s="17"/>
      <c r="U16" s="17"/>
      <c r="V16" s="17"/>
    </row>
    <row r="17" spans="1:13" s="17" customFormat="1" x14ac:dyDescent="0.2">
      <c r="A17" s="119"/>
      <c r="B17" s="26"/>
      <c r="C17" s="14" t="s">
        <v>136</v>
      </c>
      <c r="D17" s="64" t="s">
        <v>181</v>
      </c>
      <c r="E17" s="13" t="s">
        <v>138</v>
      </c>
      <c r="F17" s="106">
        <v>0</v>
      </c>
      <c r="G17" s="106">
        <v>0</v>
      </c>
      <c r="H17" s="106">
        <v>0</v>
      </c>
      <c r="I17" s="106">
        <v>0</v>
      </c>
      <c r="J17" s="106">
        <v>0</v>
      </c>
      <c r="K17" s="227">
        <f>SUM(F17:J17)</f>
        <v>0</v>
      </c>
      <c r="L17" s="27"/>
      <c r="M17" s="120"/>
    </row>
    <row r="18" spans="1:13" s="17" customFormat="1" x14ac:dyDescent="0.2">
      <c r="A18" s="119"/>
      <c r="B18" s="26"/>
      <c r="C18" s="14" t="s">
        <v>137</v>
      </c>
      <c r="D18" s="64" t="s">
        <v>129</v>
      </c>
      <c r="E18" s="13" t="s">
        <v>138</v>
      </c>
      <c r="F18" s="227">
        <f t="shared" ref="F18:J18" si="1">SUM(F15:F17)</f>
        <v>0</v>
      </c>
      <c r="G18" s="227">
        <f t="shared" si="1"/>
        <v>0</v>
      </c>
      <c r="H18" s="227">
        <f t="shared" si="1"/>
        <v>0</v>
      </c>
      <c r="I18" s="227">
        <f t="shared" si="1"/>
        <v>0</v>
      </c>
      <c r="J18" s="227">
        <f t="shared" si="1"/>
        <v>0</v>
      </c>
      <c r="K18" s="227">
        <f>SUM(F18:J18)</f>
        <v>0</v>
      </c>
      <c r="L18" s="27"/>
      <c r="M18" s="120"/>
    </row>
    <row r="19" spans="1:13" ht="5.0999999999999996" customHeight="1" x14ac:dyDescent="0.25">
      <c r="A19" s="117"/>
      <c r="B19" s="21"/>
      <c r="C19" s="28"/>
      <c r="D19" s="150"/>
      <c r="E19" s="25"/>
      <c r="F19" s="28"/>
      <c r="G19" s="28"/>
      <c r="H19" s="28"/>
      <c r="I19" s="28"/>
      <c r="J19" s="28"/>
      <c r="K19" s="28"/>
      <c r="L19" s="24"/>
      <c r="M19" s="118"/>
    </row>
    <row r="20" spans="1:13" s="17" customFormat="1" x14ac:dyDescent="0.2">
      <c r="A20" s="119"/>
      <c r="B20" s="26"/>
      <c r="C20" s="197" t="s">
        <v>185</v>
      </c>
      <c r="D20" s="64" t="s">
        <v>1315</v>
      </c>
      <c r="E20" s="13" t="s">
        <v>138</v>
      </c>
      <c r="F20" s="106">
        <v>0</v>
      </c>
      <c r="G20" s="106">
        <v>0</v>
      </c>
      <c r="H20" s="106">
        <v>0</v>
      </c>
      <c r="I20" s="106">
        <v>0</v>
      </c>
      <c r="J20" s="106">
        <v>0</v>
      </c>
      <c r="K20" s="227">
        <f>SUM(F20:J20)</f>
        <v>0</v>
      </c>
      <c r="L20" s="27"/>
      <c r="M20" s="120"/>
    </row>
    <row r="21" spans="1:13" s="17" customFormat="1" x14ac:dyDescent="0.2">
      <c r="A21" s="119"/>
      <c r="B21" s="26"/>
      <c r="C21" s="14" t="s">
        <v>186</v>
      </c>
      <c r="D21" s="64" t="s">
        <v>184</v>
      </c>
      <c r="E21" s="13" t="s">
        <v>188</v>
      </c>
      <c r="F21" s="228" t="str">
        <f t="shared" ref="F21:J21" si="2">IF(F18=0,"zadejte náklady",IF(F20/F18&gt;1,"nedovolená míra",F20/F18))</f>
        <v>zadejte náklady</v>
      </c>
      <c r="G21" s="228" t="str">
        <f t="shared" si="2"/>
        <v>zadejte náklady</v>
      </c>
      <c r="H21" s="228" t="str">
        <f t="shared" si="2"/>
        <v>zadejte náklady</v>
      </c>
      <c r="I21" s="228" t="str">
        <f t="shared" si="2"/>
        <v>zadejte náklady</v>
      </c>
      <c r="J21" s="228" t="str">
        <f t="shared" si="2"/>
        <v>zadejte náklady</v>
      </c>
      <c r="K21" s="229">
        <f>IF(K18=0,0,IF(K20/K18&gt;1,"nedovolená míra",K20/K18))</f>
        <v>0</v>
      </c>
      <c r="L21" s="27"/>
      <c r="M21" s="120"/>
    </row>
    <row r="22" spans="1:13" s="17" customFormat="1" x14ac:dyDescent="0.2">
      <c r="A22" s="119"/>
      <c r="B22" s="26"/>
      <c r="C22" s="14" t="s">
        <v>187</v>
      </c>
      <c r="D22" s="64" t="s">
        <v>189</v>
      </c>
      <c r="E22" s="13"/>
      <c r="F22" s="13"/>
      <c r="G22" s="9"/>
      <c r="H22" s="9"/>
      <c r="I22" s="9"/>
      <c r="J22" s="9"/>
      <c r="K22" s="9"/>
      <c r="L22" s="27"/>
      <c r="M22" s="120"/>
    </row>
    <row r="23" spans="1:13" s="17" customFormat="1" x14ac:dyDescent="0.2">
      <c r="A23" s="119"/>
      <c r="B23" s="26"/>
      <c r="C23" s="14"/>
      <c r="D23" s="46" t="s">
        <v>1</v>
      </c>
      <c r="E23" s="39" t="str">
        <f>IF(D23="Zadejte text.","vyplňte pole","")</f>
        <v>vyplňte pole</v>
      </c>
      <c r="F23" s="39"/>
      <c r="G23" s="9"/>
      <c r="H23" s="9"/>
      <c r="I23" s="9"/>
      <c r="J23" s="9"/>
      <c r="K23" s="9"/>
      <c r="L23" s="27"/>
      <c r="M23" s="120"/>
    </row>
    <row r="24" spans="1:13" ht="5.0999999999999996" customHeight="1" x14ac:dyDescent="0.25">
      <c r="A24" s="117"/>
      <c r="B24" s="36"/>
      <c r="C24" s="107"/>
      <c r="D24" s="159"/>
      <c r="E24" s="108"/>
      <c r="F24" s="107"/>
      <c r="G24" s="107"/>
      <c r="H24" s="107"/>
      <c r="I24" s="107"/>
      <c r="J24" s="107"/>
      <c r="K24" s="107"/>
      <c r="L24" s="37"/>
      <c r="M24" s="118"/>
    </row>
    <row r="25" spans="1:13" ht="15" customHeight="1" x14ac:dyDescent="0.25">
      <c r="A25" s="122"/>
      <c r="B25" s="123"/>
      <c r="C25" s="141"/>
      <c r="D25" s="198"/>
      <c r="E25" s="140"/>
      <c r="F25" s="141"/>
      <c r="G25" s="141"/>
      <c r="H25" s="141"/>
      <c r="I25" s="141"/>
      <c r="J25" s="141"/>
      <c r="K25" s="141"/>
      <c r="L25" s="123"/>
      <c r="M25" s="124"/>
    </row>
    <row r="26" spans="1:13" ht="5.0999999999999996" customHeight="1" x14ac:dyDescent="0.25">
      <c r="B26" s="33"/>
      <c r="C26" s="111"/>
      <c r="D26" s="199"/>
      <c r="E26" s="110"/>
      <c r="F26" s="111"/>
      <c r="G26" s="111"/>
      <c r="H26" s="111"/>
      <c r="I26" s="111"/>
      <c r="J26" s="111"/>
      <c r="K26" s="111"/>
      <c r="L26" s="33"/>
    </row>
    <row r="27" spans="1:13" ht="110.1" customHeight="1" x14ac:dyDescent="0.25">
      <c r="C27" s="166"/>
      <c r="D27" s="200" t="s">
        <v>190</v>
      </c>
      <c r="E27" s="15"/>
      <c r="F27" s="217" t="str">
        <f>IF(IFERROR(F17/F15,0)&gt;0.06,"Upozornění: Náklady řízení dílčího projektu za celou dobu řešení projektu nesmí překročit 6% z Celkových nákladů na aktivity dílčího projektu.","OK")</f>
        <v>OK</v>
      </c>
      <c r="G27" s="217" t="str">
        <f t="shared" ref="G27:J27" si="3">IF(IFERROR(G17/G15,0)&gt;0.06,"Upozornění: Náklady řízení dílčího projektu za celou dobu řešení projektu nesmí překročit 6% z Celkových nákladů na aktivity dílčího projektu.","OK")</f>
        <v>OK</v>
      </c>
      <c r="H27" s="217" t="str">
        <f t="shared" si="3"/>
        <v>OK</v>
      </c>
      <c r="I27" s="217" t="str">
        <f t="shared" si="3"/>
        <v>OK</v>
      </c>
      <c r="J27" s="217" t="str">
        <f t="shared" si="3"/>
        <v>OK</v>
      </c>
      <c r="K27" s="112" t="str">
        <f>IF(K17&gt;0.06*K15,"NÁKLADY ŘÍZENÍ DÍLČÍHO PROJEKTU za celou dobu řešení projektu překročily 6% z CELKOVÝCH NÁKLADŮ NA AKTIVITY DÍLČÍHO PROJEKTU.","OK")</f>
        <v>OK</v>
      </c>
    </row>
    <row r="36" spans="10:10" x14ac:dyDescent="0.25">
      <c r="J36" s="100"/>
    </row>
  </sheetData>
  <sheetProtection formatRows="0"/>
  <customSheetViews>
    <customSheetView guid="{AF64BEBD-3734-436D-A661-AC7E2AB009A1}" scale="85" showPageBreaks="1" printArea="1">
      <selection activeCell="F17" sqref="F17"/>
      <pageMargins left="0.70866141732283472" right="0.70866141732283472" top="1.6535433070866143" bottom="0.74803149606299213" header="0.49212598425196852" footer="0.31496062992125984"/>
      <pageSetup paperSize="9" scale="48"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pageMargins left="0.70866141732283472" right="0.70866141732283472" top="1.6535433070866143" bottom="0.74803149606299213" header="0.49212598425196852" footer="0.31496062992125984"/>
      <pageSetup paperSize="9" scale="48"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showPageBreaks="1" printArea="1">
      <pageMargins left="0.70866141732283472" right="0.70866141732283472" top="1.6535433070866143" bottom="0.74803149606299213" header="0.49212598425196852" footer="0.31496062992125984"/>
      <pageSetup paperSize="9" scale="48"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pageMargins left="0.70866141732283472" right="0.70866141732283472" top="1.6535433070866143" bottom="0.74803149606299213" header="0.49212598425196852" footer="0.31496062992125984"/>
      <pageSetup paperSize="9" scale="48"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4">
    <mergeCell ref="B2:L2"/>
    <mergeCell ref="B3:L3"/>
    <mergeCell ref="B4:L4"/>
    <mergeCell ref="B6:L6"/>
  </mergeCells>
  <dataValidations count="1">
    <dataValidation type="whole" allowBlank="1" showInputMessage="1" showErrorMessage="1" error="Zadejte pouze celé číslo." sqref="F11:J14 F17:J17 F20:J20">
      <formula1>0</formula1>
      <formula2>999999999</formula2>
    </dataValidation>
  </dataValidations>
  <pageMargins left="0.70866141732283472" right="0.70866141732283472" top="1.6535433070866143" bottom="0.74803149606299213" header="0.49212598425196852" footer="0.31496062992125984"/>
  <pageSetup paperSize="9" scale="48" orientation="portrait" r:id="rId5"/>
  <headerFooter>
    <oddHeader>&amp;L&amp;G</oddHeader>
    <oddFooter>&amp;L&amp;"Arial,Obyčejné"&amp;8Evropská 1692/37, 160 00 Praha 6
telefon: +420 234 611 111 / fax: +420 234 611 112 / e-mail: info@tacr.cz
www.tacr.cz&amp;R&amp;"Arial,Obyčejné"STRANA &amp;P (CELKEM &amp;N)</oddFooter>
  </headerFooter>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M987"/>
  <sheetViews>
    <sheetView zoomScale="85" zoomScaleNormal="85" workbookViewId="0">
      <selection activeCell="M6" sqref="M6"/>
    </sheetView>
  </sheetViews>
  <sheetFormatPr defaultRowHeight="14.25" x14ac:dyDescent="0.2"/>
  <cols>
    <col min="1" max="1" width="31.42578125" style="2" bestFit="1" customWidth="1"/>
    <col min="2" max="2" width="20.7109375" style="2" customWidth="1"/>
    <col min="3" max="3" width="5.7109375" style="132" customWidth="1"/>
    <col min="4" max="5" width="84.5703125" style="2" customWidth="1"/>
    <col min="6" max="6" width="56.7109375" style="2" bestFit="1" customWidth="1"/>
    <col min="7" max="8" width="9.140625" style="2"/>
    <col min="9" max="9" width="70.7109375" style="2" customWidth="1"/>
    <col min="10" max="13" width="8.7109375" style="213" customWidth="1"/>
    <col min="14" max="16384" width="9.140625" style="2"/>
  </cols>
  <sheetData>
    <row r="1" spans="1:13" ht="15" x14ac:dyDescent="0.25">
      <c r="A1" s="1" t="s">
        <v>15</v>
      </c>
      <c r="C1" s="132" t="s">
        <v>1304</v>
      </c>
      <c r="D1" s="1" t="s">
        <v>55</v>
      </c>
      <c r="E1" s="1" t="s">
        <v>319</v>
      </c>
      <c r="F1" s="1" t="s">
        <v>169</v>
      </c>
      <c r="I1" s="1" t="s">
        <v>1500</v>
      </c>
      <c r="J1" s="212"/>
      <c r="K1" s="212"/>
    </row>
    <row r="2" spans="1:13" x14ac:dyDescent="0.2">
      <c r="A2" s="6" t="s">
        <v>0</v>
      </c>
      <c r="C2" s="132" t="s">
        <v>1304</v>
      </c>
      <c r="D2" s="3" t="s">
        <v>0</v>
      </c>
      <c r="E2" s="3" t="s">
        <v>0</v>
      </c>
      <c r="F2" s="3" t="s">
        <v>0</v>
      </c>
      <c r="I2" s="6" t="s">
        <v>0</v>
      </c>
      <c r="J2" s="214"/>
      <c r="K2" s="214"/>
      <c r="L2" s="214"/>
      <c r="M2" s="214"/>
    </row>
    <row r="3" spans="1:13" ht="15" x14ac:dyDescent="0.25">
      <c r="A3" s="4" t="s">
        <v>16</v>
      </c>
      <c r="C3" s="132" t="s">
        <v>1304</v>
      </c>
      <c r="D3" s="208" t="s">
        <v>1319</v>
      </c>
      <c r="E3" s="206" t="s">
        <v>321</v>
      </c>
      <c r="F3" s="134" t="s">
        <v>1305</v>
      </c>
      <c r="I3" s="205" t="s">
        <v>320</v>
      </c>
      <c r="J3" s="215" t="str">
        <f>LEFT(RIGHT(LEFT(I3,6),1),1)</f>
        <v>0</v>
      </c>
      <c r="K3" s="216" t="str">
        <f t="shared" ref="K3:K66" si="0">LEFT(RIGHT(LEFT(I3,6),2),1)</f>
        <v>0</v>
      </c>
      <c r="L3" s="216" t="str">
        <f>LEFT(RIGHT(LEFT(I3,6),3),1)</f>
        <v>0</v>
      </c>
      <c r="M3" s="216" t="str">
        <f>LEFT(RIGHT(LEFT(I3,6),4),1)</f>
        <v>0</v>
      </c>
    </row>
    <row r="4" spans="1:13" x14ac:dyDescent="0.2">
      <c r="A4" s="5" t="s">
        <v>17</v>
      </c>
      <c r="C4" s="132" t="s">
        <v>1304</v>
      </c>
      <c r="D4" s="209" t="s">
        <v>1320</v>
      </c>
      <c r="E4" s="131" t="s">
        <v>322</v>
      </c>
      <c r="F4" s="4" t="s">
        <v>196</v>
      </c>
      <c r="I4" s="131" t="s">
        <v>320</v>
      </c>
      <c r="J4" s="215" t="str">
        <f t="shared" ref="J4:J67" si="1">LEFT(RIGHT(LEFT(I4,6),1),1)</f>
        <v>0</v>
      </c>
      <c r="K4" s="216" t="str">
        <f t="shared" si="0"/>
        <v>0</v>
      </c>
      <c r="L4" s="216" t="str">
        <f t="shared" ref="L4:L67" si="2">LEFT(RIGHT(LEFT(I4,6),3),1)</f>
        <v>0</v>
      </c>
      <c r="M4" s="216" t="str">
        <f t="shared" ref="M4:M67" si="3">LEFT(RIGHT(LEFT(I4,6),4),1)</f>
        <v>0</v>
      </c>
    </row>
    <row r="5" spans="1:13" ht="15" x14ac:dyDescent="0.25">
      <c r="A5" s="7"/>
      <c r="C5" s="132" t="s">
        <v>1304</v>
      </c>
      <c r="D5" s="209" t="s">
        <v>1321</v>
      </c>
      <c r="E5" s="131" t="s">
        <v>330</v>
      </c>
      <c r="F5" s="4" t="s">
        <v>197</v>
      </c>
      <c r="I5" s="206" t="s">
        <v>321</v>
      </c>
      <c r="J5" s="215" t="str">
        <f t="shared" si="1"/>
        <v>0</v>
      </c>
      <c r="K5" s="216" t="str">
        <f t="shared" si="0"/>
        <v>0</v>
      </c>
      <c r="L5" s="216" t="str">
        <f t="shared" si="2"/>
        <v>0</v>
      </c>
      <c r="M5" s="216" t="str">
        <f t="shared" si="3"/>
        <v>0</v>
      </c>
    </row>
    <row r="6" spans="1:13" ht="15" x14ac:dyDescent="0.25">
      <c r="A6" s="1" t="s">
        <v>71</v>
      </c>
      <c r="C6" s="132" t="s">
        <v>1304</v>
      </c>
      <c r="D6" s="133" t="s">
        <v>1322</v>
      </c>
      <c r="E6" s="131" t="s">
        <v>340</v>
      </c>
      <c r="F6" s="4" t="s">
        <v>198</v>
      </c>
      <c r="I6" s="131" t="s">
        <v>322</v>
      </c>
      <c r="J6" s="215" t="str">
        <f t="shared" si="1"/>
        <v>0</v>
      </c>
      <c r="K6" s="216" t="str">
        <f t="shared" si="0"/>
        <v>0</v>
      </c>
      <c r="L6" s="216" t="str">
        <f t="shared" si="2"/>
        <v>0</v>
      </c>
      <c r="M6" s="216" t="str">
        <f t="shared" si="3"/>
        <v>1</v>
      </c>
    </row>
    <row r="7" spans="1:13" x14ac:dyDescent="0.2">
      <c r="A7" s="6" t="s">
        <v>0</v>
      </c>
      <c r="C7" s="132" t="s">
        <v>1304</v>
      </c>
      <c r="D7" s="133" t="s">
        <v>1323</v>
      </c>
      <c r="E7" s="131" t="s">
        <v>341</v>
      </c>
      <c r="F7" s="4" t="s">
        <v>199</v>
      </c>
      <c r="I7" s="204" t="s">
        <v>323</v>
      </c>
      <c r="J7" s="215" t="str">
        <f t="shared" si="1"/>
        <v>0</v>
      </c>
      <c r="K7" s="216" t="str">
        <f t="shared" si="0"/>
        <v>0</v>
      </c>
      <c r="L7" s="216" t="str">
        <f t="shared" si="2"/>
        <v>1</v>
      </c>
      <c r="M7" s="216" t="str">
        <f t="shared" si="3"/>
        <v>1</v>
      </c>
    </row>
    <row r="8" spans="1:13" x14ac:dyDescent="0.2">
      <c r="A8" s="6" t="s">
        <v>165</v>
      </c>
      <c r="C8" s="132" t="s">
        <v>1304</v>
      </c>
      <c r="D8" s="133" t="s">
        <v>1324</v>
      </c>
      <c r="E8" s="131" t="s">
        <v>354</v>
      </c>
      <c r="F8" s="4" t="s">
        <v>200</v>
      </c>
      <c r="I8" s="204" t="s">
        <v>324</v>
      </c>
      <c r="J8" s="215" t="str">
        <f t="shared" si="1"/>
        <v>0</v>
      </c>
      <c r="K8" s="216" t="str">
        <f t="shared" si="0"/>
        <v>0</v>
      </c>
      <c r="L8" s="216" t="str">
        <f t="shared" si="2"/>
        <v>2</v>
      </c>
      <c r="M8" s="216" t="str">
        <f t="shared" si="3"/>
        <v>1</v>
      </c>
    </row>
    <row r="9" spans="1:13" x14ac:dyDescent="0.2">
      <c r="A9" s="5" t="s">
        <v>166</v>
      </c>
      <c r="C9" s="132" t="s">
        <v>1304</v>
      </c>
      <c r="D9" s="133" t="s">
        <v>1325</v>
      </c>
      <c r="E9" s="131" t="s">
        <v>355</v>
      </c>
      <c r="F9" s="4" t="s">
        <v>201</v>
      </c>
      <c r="I9" s="204" t="s">
        <v>325</v>
      </c>
      <c r="J9" s="215" t="str">
        <f t="shared" si="1"/>
        <v>0</v>
      </c>
      <c r="K9" s="216" t="str">
        <f t="shared" si="0"/>
        <v>0</v>
      </c>
      <c r="L9" s="216" t="str">
        <f t="shared" si="2"/>
        <v>3</v>
      </c>
      <c r="M9" s="216" t="str">
        <f t="shared" si="3"/>
        <v>1</v>
      </c>
    </row>
    <row r="10" spans="1:13" x14ac:dyDescent="0.2">
      <c r="C10" s="132" t="s">
        <v>1304</v>
      </c>
      <c r="D10" s="133" t="s">
        <v>1326</v>
      </c>
      <c r="E10" s="131" t="s">
        <v>360</v>
      </c>
      <c r="F10" s="4" t="s">
        <v>202</v>
      </c>
      <c r="I10" s="204" t="s">
        <v>326</v>
      </c>
      <c r="J10" s="215" t="str">
        <f t="shared" si="1"/>
        <v>0</v>
      </c>
      <c r="K10" s="216" t="str">
        <f t="shared" si="0"/>
        <v>0</v>
      </c>
      <c r="L10" s="216" t="str">
        <f t="shared" si="2"/>
        <v>4</v>
      </c>
      <c r="M10" s="216" t="str">
        <f t="shared" si="3"/>
        <v>1</v>
      </c>
    </row>
    <row r="11" spans="1:13" ht="15" x14ac:dyDescent="0.25">
      <c r="A11" s="1" t="s">
        <v>4</v>
      </c>
      <c r="C11" s="132" t="s">
        <v>1304</v>
      </c>
      <c r="D11" s="133" t="s">
        <v>1327</v>
      </c>
      <c r="E11" s="206" t="s">
        <v>361</v>
      </c>
      <c r="F11" s="4" t="s">
        <v>203</v>
      </c>
      <c r="I11" s="204" t="s">
        <v>327</v>
      </c>
      <c r="J11" s="215" t="str">
        <f t="shared" si="1"/>
        <v>0</v>
      </c>
      <c r="K11" s="216" t="str">
        <f t="shared" si="0"/>
        <v>0</v>
      </c>
      <c r="L11" s="216" t="str">
        <f t="shared" si="2"/>
        <v>5</v>
      </c>
      <c r="M11" s="216" t="str">
        <f t="shared" si="3"/>
        <v>1</v>
      </c>
    </row>
    <row r="12" spans="1:13" x14ac:dyDescent="0.2">
      <c r="A12" s="6" t="s">
        <v>0</v>
      </c>
      <c r="C12" s="132" t="s">
        <v>1304</v>
      </c>
      <c r="D12" s="4" t="s">
        <v>1328</v>
      </c>
      <c r="E12" s="131" t="s">
        <v>362</v>
      </c>
      <c r="F12" s="4" t="s">
        <v>204</v>
      </c>
      <c r="I12" s="204" t="s">
        <v>328</v>
      </c>
      <c r="J12" s="215" t="str">
        <f t="shared" si="1"/>
        <v>0</v>
      </c>
      <c r="K12" s="216" t="str">
        <f t="shared" si="0"/>
        <v>0</v>
      </c>
      <c r="L12" s="216" t="str">
        <f t="shared" si="2"/>
        <v>6</v>
      </c>
      <c r="M12" s="216" t="str">
        <f t="shared" si="3"/>
        <v>1</v>
      </c>
    </row>
    <row r="13" spans="1:13" x14ac:dyDescent="0.2">
      <c r="A13" s="6" t="s">
        <v>7</v>
      </c>
      <c r="C13" s="132" t="s">
        <v>1304</v>
      </c>
      <c r="D13" s="4" t="s">
        <v>1329</v>
      </c>
      <c r="E13" s="131" t="s">
        <v>363</v>
      </c>
      <c r="F13" s="4" t="s">
        <v>205</v>
      </c>
      <c r="I13" s="204" t="s">
        <v>329</v>
      </c>
      <c r="J13" s="215" t="str">
        <f t="shared" si="1"/>
        <v>0</v>
      </c>
      <c r="K13" s="216" t="str">
        <f t="shared" si="0"/>
        <v>0</v>
      </c>
      <c r="L13" s="216" t="str">
        <f t="shared" si="2"/>
        <v>9</v>
      </c>
      <c r="M13" s="216" t="str">
        <f t="shared" si="3"/>
        <v>1</v>
      </c>
    </row>
    <row r="14" spans="1:13" x14ac:dyDescent="0.2">
      <c r="A14" s="4" t="s">
        <v>8</v>
      </c>
      <c r="C14" s="132" t="s">
        <v>1304</v>
      </c>
      <c r="D14" s="4" t="s">
        <v>1330</v>
      </c>
      <c r="E14" s="131" t="s">
        <v>364</v>
      </c>
      <c r="F14" s="4" t="s">
        <v>206</v>
      </c>
      <c r="I14" s="131" t="s">
        <v>330</v>
      </c>
      <c r="J14" s="215" t="str">
        <f t="shared" si="1"/>
        <v>0</v>
      </c>
      <c r="K14" s="216" t="str">
        <f t="shared" si="0"/>
        <v>0</v>
      </c>
      <c r="L14" s="216" t="str">
        <f t="shared" si="2"/>
        <v>0</v>
      </c>
      <c r="M14" s="216" t="str">
        <f t="shared" si="3"/>
        <v>2</v>
      </c>
    </row>
    <row r="15" spans="1:13" x14ac:dyDescent="0.2">
      <c r="A15" s="4" t="s">
        <v>9</v>
      </c>
      <c r="C15" s="132" t="s">
        <v>1304</v>
      </c>
      <c r="D15" s="4" t="s">
        <v>1331</v>
      </c>
      <c r="E15" s="131" t="s">
        <v>365</v>
      </c>
      <c r="F15" s="4" t="s">
        <v>207</v>
      </c>
      <c r="I15" s="204" t="s">
        <v>331</v>
      </c>
      <c r="J15" s="215" t="str">
        <f t="shared" si="1"/>
        <v>0</v>
      </c>
      <c r="K15" s="216" t="str">
        <f t="shared" si="0"/>
        <v>0</v>
      </c>
      <c r="L15" s="216" t="str">
        <f t="shared" si="2"/>
        <v>1</v>
      </c>
      <c r="M15" s="216" t="str">
        <f t="shared" si="3"/>
        <v>2</v>
      </c>
    </row>
    <row r="16" spans="1:13" ht="15" x14ac:dyDescent="0.25">
      <c r="A16" s="5" t="s">
        <v>6</v>
      </c>
      <c r="C16" s="132" t="s">
        <v>1304</v>
      </c>
      <c r="D16" s="4" t="s">
        <v>1332</v>
      </c>
      <c r="E16" s="206" t="s">
        <v>366</v>
      </c>
      <c r="F16" s="4" t="s">
        <v>208</v>
      </c>
      <c r="I16" s="204" t="s">
        <v>332</v>
      </c>
      <c r="J16" s="215" t="str">
        <f t="shared" si="1"/>
        <v>0</v>
      </c>
      <c r="K16" s="216" t="str">
        <f t="shared" si="0"/>
        <v>0</v>
      </c>
      <c r="L16" s="216" t="str">
        <f t="shared" si="2"/>
        <v>2</v>
      </c>
      <c r="M16" s="216" t="str">
        <f t="shared" si="3"/>
        <v>2</v>
      </c>
    </row>
    <row r="17" spans="1:13" x14ac:dyDescent="0.2">
      <c r="C17" s="132" t="s">
        <v>1304</v>
      </c>
      <c r="D17" s="4" t="s">
        <v>1333</v>
      </c>
      <c r="E17" s="131" t="s">
        <v>367</v>
      </c>
      <c r="F17" s="4" t="s">
        <v>209</v>
      </c>
      <c r="I17" s="204" t="s">
        <v>333</v>
      </c>
      <c r="J17" s="215" t="str">
        <f t="shared" si="1"/>
        <v>0</v>
      </c>
      <c r="K17" s="216" t="str">
        <f t="shared" si="0"/>
        <v>0</v>
      </c>
      <c r="L17" s="216" t="str">
        <f t="shared" si="2"/>
        <v>3</v>
      </c>
      <c r="M17" s="216" t="str">
        <f t="shared" si="3"/>
        <v>2</v>
      </c>
    </row>
    <row r="18" spans="1:13" ht="15" x14ac:dyDescent="0.25">
      <c r="A18" s="1" t="s">
        <v>72</v>
      </c>
      <c r="C18" s="132" t="s">
        <v>1304</v>
      </c>
      <c r="D18" s="4" t="s">
        <v>1334</v>
      </c>
      <c r="E18" s="131" t="s">
        <v>370</v>
      </c>
      <c r="F18" s="4" t="s">
        <v>210</v>
      </c>
      <c r="I18" s="204" t="s">
        <v>334</v>
      </c>
      <c r="J18" s="215" t="str">
        <f t="shared" si="1"/>
        <v>0</v>
      </c>
      <c r="K18" s="216" t="str">
        <f t="shared" si="0"/>
        <v>0</v>
      </c>
      <c r="L18" s="216" t="str">
        <f t="shared" si="2"/>
        <v>4</v>
      </c>
      <c r="M18" s="216" t="str">
        <f t="shared" si="3"/>
        <v>2</v>
      </c>
    </row>
    <row r="19" spans="1:13" ht="15" x14ac:dyDescent="0.25">
      <c r="A19" s="3" t="s">
        <v>113</v>
      </c>
      <c r="C19" s="132" t="s">
        <v>1304</v>
      </c>
      <c r="D19" s="4" t="s">
        <v>1335</v>
      </c>
      <c r="E19" s="206" t="s">
        <v>373</v>
      </c>
      <c r="F19" s="4" t="s">
        <v>211</v>
      </c>
      <c r="I19" s="204" t="s">
        <v>335</v>
      </c>
      <c r="J19" s="215" t="str">
        <f t="shared" si="1"/>
        <v>0</v>
      </c>
      <c r="K19" s="216" t="str">
        <f t="shared" si="0"/>
        <v>0</v>
      </c>
      <c r="L19" s="216" t="str">
        <f t="shared" si="2"/>
        <v>5</v>
      </c>
      <c r="M19" s="216" t="str">
        <f t="shared" si="3"/>
        <v>2</v>
      </c>
    </row>
    <row r="20" spans="1:13" x14ac:dyDescent="0.2">
      <c r="A20" s="88" t="s">
        <v>182</v>
      </c>
      <c r="C20" s="132" t="s">
        <v>1304</v>
      </c>
      <c r="D20" s="5" t="s">
        <v>1336</v>
      </c>
      <c r="E20" s="131" t="s">
        <v>374</v>
      </c>
      <c r="F20" s="5" t="s">
        <v>212</v>
      </c>
      <c r="I20" s="204" t="s">
        <v>336</v>
      </c>
      <c r="J20" s="215" t="str">
        <f t="shared" si="1"/>
        <v>0</v>
      </c>
      <c r="K20" s="216" t="str">
        <f t="shared" si="0"/>
        <v>0</v>
      </c>
      <c r="L20" s="216" t="str">
        <f t="shared" si="2"/>
        <v>6</v>
      </c>
      <c r="M20" s="216" t="str">
        <f t="shared" si="3"/>
        <v>2</v>
      </c>
    </row>
    <row r="21" spans="1:13" x14ac:dyDescent="0.2">
      <c r="C21" s="132" t="s">
        <v>1304</v>
      </c>
      <c r="D21" s="6" t="s">
        <v>1337</v>
      </c>
      <c r="E21" s="131" t="s">
        <v>377</v>
      </c>
      <c r="F21" s="134" t="s">
        <v>1306</v>
      </c>
      <c r="I21" s="204" t="s">
        <v>337</v>
      </c>
      <c r="J21" s="215" t="str">
        <f t="shared" si="1"/>
        <v>0</v>
      </c>
      <c r="K21" s="216" t="str">
        <f t="shared" si="0"/>
        <v>0</v>
      </c>
      <c r="L21" s="216" t="str">
        <f t="shared" si="2"/>
        <v>7</v>
      </c>
      <c r="M21" s="216" t="str">
        <f t="shared" si="3"/>
        <v>2</v>
      </c>
    </row>
    <row r="22" spans="1:13" ht="15" x14ac:dyDescent="0.25">
      <c r="A22" s="1" t="s">
        <v>105</v>
      </c>
      <c r="C22" s="132" t="s">
        <v>1304</v>
      </c>
      <c r="D22" s="4" t="s">
        <v>1338</v>
      </c>
      <c r="E22" s="206" t="s">
        <v>382</v>
      </c>
      <c r="F22" s="4" t="s">
        <v>213</v>
      </c>
      <c r="I22" s="204" t="s">
        <v>338</v>
      </c>
      <c r="J22" s="215" t="str">
        <f t="shared" si="1"/>
        <v>0</v>
      </c>
      <c r="K22" s="216" t="str">
        <f t="shared" si="0"/>
        <v>0</v>
      </c>
      <c r="L22" s="216" t="str">
        <f t="shared" si="2"/>
        <v>8</v>
      </c>
      <c r="M22" s="216" t="str">
        <f t="shared" si="3"/>
        <v>2</v>
      </c>
    </row>
    <row r="23" spans="1:13" x14ac:dyDescent="0.2">
      <c r="A23" s="3" t="s">
        <v>0</v>
      </c>
      <c r="C23" s="132" t="s">
        <v>1304</v>
      </c>
      <c r="D23" s="4" t="s">
        <v>1339</v>
      </c>
      <c r="E23" s="131" t="s">
        <v>383</v>
      </c>
      <c r="F23" s="4" t="s">
        <v>214</v>
      </c>
      <c r="I23" s="204" t="s">
        <v>339</v>
      </c>
      <c r="J23" s="215" t="str">
        <f t="shared" si="1"/>
        <v>0</v>
      </c>
      <c r="K23" s="216" t="str">
        <f t="shared" si="0"/>
        <v>0</v>
      </c>
      <c r="L23" s="216" t="str">
        <f t="shared" si="2"/>
        <v>9</v>
      </c>
      <c r="M23" s="216" t="str">
        <f t="shared" si="3"/>
        <v>2</v>
      </c>
    </row>
    <row r="24" spans="1:13" x14ac:dyDescent="0.2">
      <c r="A24" s="210" t="s">
        <v>1495</v>
      </c>
      <c r="C24" s="132" t="s">
        <v>1304</v>
      </c>
      <c r="D24" s="4" t="s">
        <v>1340</v>
      </c>
      <c r="E24" s="131" t="s">
        <v>384</v>
      </c>
      <c r="F24" s="4" t="s">
        <v>215</v>
      </c>
      <c r="I24" s="131" t="s">
        <v>340</v>
      </c>
      <c r="J24" s="215" t="str">
        <f t="shared" si="1"/>
        <v>0</v>
      </c>
      <c r="K24" s="216" t="str">
        <f t="shared" si="0"/>
        <v>0</v>
      </c>
      <c r="L24" s="216" t="str">
        <f t="shared" si="2"/>
        <v>0</v>
      </c>
      <c r="M24" s="216" t="str">
        <f t="shared" si="3"/>
        <v>3</v>
      </c>
    </row>
    <row r="25" spans="1:13" ht="15" x14ac:dyDescent="0.25">
      <c r="A25" s="211" t="s">
        <v>1496</v>
      </c>
      <c r="C25" s="132" t="s">
        <v>1304</v>
      </c>
      <c r="D25" s="4" t="s">
        <v>1341</v>
      </c>
      <c r="E25" s="206" t="s">
        <v>385</v>
      </c>
      <c r="F25" s="4" t="s">
        <v>216</v>
      </c>
      <c r="I25" s="131" t="s">
        <v>341</v>
      </c>
      <c r="J25" s="215" t="str">
        <f t="shared" si="1"/>
        <v>0</v>
      </c>
      <c r="K25" s="216" t="str">
        <f t="shared" si="0"/>
        <v>0</v>
      </c>
      <c r="L25" s="216" t="str">
        <f t="shared" si="2"/>
        <v>0</v>
      </c>
      <c r="M25" s="216" t="str">
        <f t="shared" si="3"/>
        <v>4</v>
      </c>
    </row>
    <row r="26" spans="1:13" x14ac:dyDescent="0.2">
      <c r="A26" s="211" t="s">
        <v>1497</v>
      </c>
      <c r="C26" s="132" t="s">
        <v>1304</v>
      </c>
      <c r="D26" s="4" t="s">
        <v>1342</v>
      </c>
      <c r="E26" s="131" t="s">
        <v>386</v>
      </c>
      <c r="F26" s="4" t="s">
        <v>217</v>
      </c>
      <c r="I26" s="204" t="s">
        <v>342</v>
      </c>
      <c r="J26" s="215" t="str">
        <f t="shared" si="1"/>
        <v>0</v>
      </c>
      <c r="K26" s="216" t="str">
        <f t="shared" si="0"/>
        <v>0</v>
      </c>
      <c r="L26" s="216" t="str">
        <f t="shared" si="2"/>
        <v>1</v>
      </c>
      <c r="M26" s="216" t="str">
        <f t="shared" si="3"/>
        <v>4</v>
      </c>
    </row>
    <row r="27" spans="1:13" x14ac:dyDescent="0.2">
      <c r="A27" s="211" t="s">
        <v>1498</v>
      </c>
      <c r="C27" s="132" t="s">
        <v>1304</v>
      </c>
      <c r="D27" s="4" t="s">
        <v>1343</v>
      </c>
      <c r="E27" s="131" t="s">
        <v>389</v>
      </c>
      <c r="F27" s="4" t="s">
        <v>218</v>
      </c>
      <c r="I27" s="204" t="s">
        <v>343</v>
      </c>
      <c r="J27" s="215" t="str">
        <f t="shared" si="1"/>
        <v>0</v>
      </c>
      <c r="K27" s="216" t="str">
        <f t="shared" si="0"/>
        <v>0</v>
      </c>
      <c r="L27" s="216" t="str">
        <f t="shared" si="2"/>
        <v>2</v>
      </c>
      <c r="M27" s="216" t="str">
        <f t="shared" si="3"/>
        <v>4</v>
      </c>
    </row>
    <row r="28" spans="1:13" ht="15" x14ac:dyDescent="0.25">
      <c r="A28" s="211" t="s">
        <v>1499</v>
      </c>
      <c r="C28" s="132" t="s">
        <v>1304</v>
      </c>
      <c r="D28" s="4" t="s">
        <v>1344</v>
      </c>
      <c r="E28" s="206" t="s">
        <v>396</v>
      </c>
      <c r="F28" s="4" t="s">
        <v>219</v>
      </c>
      <c r="I28" s="204" t="s">
        <v>344</v>
      </c>
      <c r="J28" s="215" t="str">
        <f t="shared" si="1"/>
        <v>0</v>
      </c>
      <c r="K28" s="216" t="str">
        <f t="shared" si="0"/>
        <v>0</v>
      </c>
      <c r="L28" s="216" t="str">
        <f t="shared" si="2"/>
        <v>3</v>
      </c>
      <c r="M28" s="216" t="str">
        <f t="shared" si="3"/>
        <v>4</v>
      </c>
    </row>
    <row r="29" spans="1:13" x14ac:dyDescent="0.2">
      <c r="A29" s="5" t="s">
        <v>1502</v>
      </c>
      <c r="C29" s="132" t="s">
        <v>1304</v>
      </c>
      <c r="D29" s="4" t="s">
        <v>1345</v>
      </c>
      <c r="E29" s="131" t="s">
        <v>397</v>
      </c>
      <c r="F29" s="4" t="s">
        <v>220</v>
      </c>
      <c r="I29" s="204" t="s">
        <v>345</v>
      </c>
      <c r="J29" s="215" t="str">
        <f t="shared" si="1"/>
        <v>0</v>
      </c>
      <c r="K29" s="216" t="str">
        <f t="shared" si="0"/>
        <v>0</v>
      </c>
      <c r="L29" s="216" t="str">
        <f t="shared" si="2"/>
        <v>4</v>
      </c>
      <c r="M29" s="216" t="str">
        <f t="shared" si="3"/>
        <v>4</v>
      </c>
    </row>
    <row r="30" spans="1:13" x14ac:dyDescent="0.2">
      <c r="C30" s="132" t="s">
        <v>1304</v>
      </c>
      <c r="D30" s="4" t="s">
        <v>1346</v>
      </c>
      <c r="E30" s="131" t="s">
        <v>400</v>
      </c>
      <c r="F30" s="4" t="s">
        <v>221</v>
      </c>
      <c r="I30" s="204" t="s">
        <v>346</v>
      </c>
      <c r="J30" s="215" t="str">
        <f t="shared" si="1"/>
        <v>0</v>
      </c>
      <c r="K30" s="216" t="str">
        <f t="shared" si="0"/>
        <v>0</v>
      </c>
      <c r="L30" s="216" t="str">
        <f t="shared" si="2"/>
        <v>5</v>
      </c>
      <c r="M30" s="216" t="str">
        <f t="shared" si="3"/>
        <v>4</v>
      </c>
    </row>
    <row r="31" spans="1:13" ht="15" x14ac:dyDescent="0.25">
      <c r="A31" s="1" t="s">
        <v>191</v>
      </c>
      <c r="C31" s="132" t="s">
        <v>1304</v>
      </c>
      <c r="D31" s="4" t="s">
        <v>1347</v>
      </c>
      <c r="E31" s="206" t="s">
        <v>405</v>
      </c>
      <c r="F31" s="4" t="s">
        <v>222</v>
      </c>
      <c r="I31" s="204" t="s">
        <v>347</v>
      </c>
      <c r="J31" s="215" t="str">
        <f t="shared" si="1"/>
        <v>0</v>
      </c>
      <c r="K31" s="216" t="str">
        <f t="shared" si="0"/>
        <v>0</v>
      </c>
      <c r="L31" s="216" t="str">
        <f t="shared" si="2"/>
        <v>6</v>
      </c>
      <c r="M31" s="216" t="str">
        <f t="shared" si="3"/>
        <v>4</v>
      </c>
    </row>
    <row r="32" spans="1:13" x14ac:dyDescent="0.2">
      <c r="A32" s="85">
        <v>1</v>
      </c>
      <c r="C32" s="132" t="s">
        <v>1304</v>
      </c>
      <c r="D32" s="4" t="s">
        <v>1348</v>
      </c>
      <c r="E32" s="131" t="s">
        <v>406</v>
      </c>
      <c r="F32" s="4" t="s">
        <v>223</v>
      </c>
      <c r="I32" s="204" t="s">
        <v>348</v>
      </c>
      <c r="J32" s="215" t="str">
        <f t="shared" si="1"/>
        <v>0</v>
      </c>
      <c r="K32" s="216" t="str">
        <f t="shared" si="0"/>
        <v>0</v>
      </c>
      <c r="L32" s="216" t="str">
        <f t="shared" si="2"/>
        <v>7</v>
      </c>
      <c r="M32" s="216" t="str">
        <f t="shared" si="3"/>
        <v>4</v>
      </c>
    </row>
    <row r="33" spans="1:13" x14ac:dyDescent="0.2">
      <c r="A33" s="86">
        <v>2</v>
      </c>
      <c r="C33" s="132" t="s">
        <v>1304</v>
      </c>
      <c r="D33" s="4" t="s">
        <v>1349</v>
      </c>
      <c r="E33" s="131" t="s">
        <v>407</v>
      </c>
      <c r="F33" s="4" t="s">
        <v>224</v>
      </c>
      <c r="I33" s="204" t="s">
        <v>349</v>
      </c>
      <c r="J33" s="215" t="str">
        <f t="shared" si="1"/>
        <v>0</v>
      </c>
      <c r="K33" s="216" t="str">
        <f t="shared" si="0"/>
        <v>0</v>
      </c>
      <c r="L33" s="216" t="str">
        <f t="shared" si="2"/>
        <v>9</v>
      </c>
      <c r="M33" s="216" t="str">
        <f t="shared" si="3"/>
        <v>4</v>
      </c>
    </row>
    <row r="34" spans="1:13" ht="15" x14ac:dyDescent="0.25">
      <c r="A34" s="86">
        <v>3</v>
      </c>
      <c r="C34" s="132" t="s">
        <v>1304</v>
      </c>
      <c r="D34" s="4" t="s">
        <v>1350</v>
      </c>
      <c r="E34" s="206" t="s">
        <v>408</v>
      </c>
      <c r="F34" s="4" t="s">
        <v>225</v>
      </c>
      <c r="I34" s="204" t="s">
        <v>350</v>
      </c>
      <c r="J34" s="215" t="str">
        <f t="shared" si="1"/>
        <v>0</v>
      </c>
      <c r="K34" s="216" t="str">
        <f t="shared" si="0"/>
        <v>1</v>
      </c>
      <c r="L34" s="216" t="str">
        <f t="shared" si="2"/>
        <v>9</v>
      </c>
      <c r="M34" s="216" t="str">
        <f t="shared" si="3"/>
        <v>4</v>
      </c>
    </row>
    <row r="35" spans="1:13" x14ac:dyDescent="0.2">
      <c r="A35" s="86">
        <v>4</v>
      </c>
      <c r="C35" s="132" t="s">
        <v>1304</v>
      </c>
      <c r="D35" s="4" t="s">
        <v>1351</v>
      </c>
      <c r="E35" s="131" t="s">
        <v>409</v>
      </c>
      <c r="F35" s="4" t="s">
        <v>226</v>
      </c>
      <c r="I35" s="204" t="s">
        <v>351</v>
      </c>
      <c r="J35" s="215" t="str">
        <f t="shared" si="1"/>
        <v>0</v>
      </c>
      <c r="K35" s="216" t="str">
        <f t="shared" si="0"/>
        <v>2</v>
      </c>
      <c r="L35" s="216" t="str">
        <f t="shared" si="2"/>
        <v>9</v>
      </c>
      <c r="M35" s="216" t="str">
        <f t="shared" si="3"/>
        <v>4</v>
      </c>
    </row>
    <row r="36" spans="1:13" x14ac:dyDescent="0.2">
      <c r="A36" s="86">
        <v>5</v>
      </c>
      <c r="C36" s="132" t="s">
        <v>1304</v>
      </c>
      <c r="D36" s="4" t="s">
        <v>1352</v>
      </c>
      <c r="E36" s="131" t="s">
        <v>413</v>
      </c>
      <c r="F36" s="5" t="s">
        <v>227</v>
      </c>
      <c r="I36" s="204" t="s">
        <v>352</v>
      </c>
      <c r="J36" s="215" t="str">
        <f t="shared" si="1"/>
        <v>0</v>
      </c>
      <c r="K36" s="216" t="str">
        <f t="shared" si="0"/>
        <v>3</v>
      </c>
      <c r="L36" s="216" t="str">
        <f t="shared" si="2"/>
        <v>9</v>
      </c>
      <c r="M36" s="216" t="str">
        <f t="shared" si="3"/>
        <v>4</v>
      </c>
    </row>
    <row r="37" spans="1:13" x14ac:dyDescent="0.2">
      <c r="A37" s="86">
        <v>6</v>
      </c>
      <c r="C37" s="132" t="s">
        <v>1304</v>
      </c>
      <c r="D37" s="4" t="s">
        <v>1353</v>
      </c>
      <c r="E37" s="131" t="s">
        <v>414</v>
      </c>
      <c r="F37" s="134" t="s">
        <v>1307</v>
      </c>
      <c r="I37" s="204" t="s">
        <v>353</v>
      </c>
      <c r="J37" s="215" t="str">
        <f t="shared" si="1"/>
        <v>0</v>
      </c>
      <c r="K37" s="216" t="str">
        <f t="shared" si="0"/>
        <v>9</v>
      </c>
      <c r="L37" s="216" t="str">
        <f t="shared" si="2"/>
        <v>9</v>
      </c>
      <c r="M37" s="216" t="str">
        <f t="shared" si="3"/>
        <v>4</v>
      </c>
    </row>
    <row r="38" spans="1:13" x14ac:dyDescent="0.2">
      <c r="A38" s="86">
        <v>7</v>
      </c>
      <c r="C38" s="132" t="s">
        <v>1304</v>
      </c>
      <c r="D38" s="4" t="s">
        <v>1354</v>
      </c>
      <c r="E38" s="131" t="s">
        <v>418</v>
      </c>
      <c r="F38" s="4" t="s">
        <v>228</v>
      </c>
      <c r="I38" s="131" t="s">
        <v>354</v>
      </c>
      <c r="J38" s="215" t="str">
        <f t="shared" si="1"/>
        <v>0</v>
      </c>
      <c r="K38" s="216" t="str">
        <f t="shared" si="0"/>
        <v>0</v>
      </c>
      <c r="L38" s="216" t="str">
        <f t="shared" si="2"/>
        <v>0</v>
      </c>
      <c r="M38" s="216" t="str">
        <f t="shared" si="3"/>
        <v>5</v>
      </c>
    </row>
    <row r="39" spans="1:13" x14ac:dyDescent="0.2">
      <c r="A39" s="86">
        <v>8</v>
      </c>
      <c r="C39" s="132" t="s">
        <v>1304</v>
      </c>
      <c r="D39" s="4" t="s">
        <v>1355</v>
      </c>
      <c r="E39" s="131" t="s">
        <v>421</v>
      </c>
      <c r="F39" s="4" t="s">
        <v>229</v>
      </c>
      <c r="I39" s="131" t="s">
        <v>355</v>
      </c>
      <c r="J39" s="215" t="str">
        <f t="shared" si="1"/>
        <v>0</v>
      </c>
      <c r="K39" s="216" t="str">
        <f t="shared" si="0"/>
        <v>0</v>
      </c>
      <c r="L39" s="216" t="str">
        <f t="shared" si="2"/>
        <v>0</v>
      </c>
      <c r="M39" s="216" t="str">
        <f t="shared" si="3"/>
        <v>6</v>
      </c>
    </row>
    <row r="40" spans="1:13" x14ac:dyDescent="0.2">
      <c r="A40" s="86">
        <v>9</v>
      </c>
      <c r="C40" s="132" t="s">
        <v>1304</v>
      </c>
      <c r="D40" s="4" t="s">
        <v>1356</v>
      </c>
      <c r="E40" s="131" t="s">
        <v>424</v>
      </c>
      <c r="F40" s="4" t="s">
        <v>230</v>
      </c>
      <c r="I40" s="204" t="s">
        <v>356</v>
      </c>
      <c r="J40" s="215" t="str">
        <f t="shared" si="1"/>
        <v>0</v>
      </c>
      <c r="K40" s="216" t="str">
        <f t="shared" si="0"/>
        <v>0</v>
      </c>
      <c r="L40" s="216" t="str">
        <f t="shared" si="2"/>
        <v>1</v>
      </c>
      <c r="M40" s="216" t="str">
        <f t="shared" si="3"/>
        <v>6</v>
      </c>
    </row>
    <row r="41" spans="1:13" x14ac:dyDescent="0.2">
      <c r="A41" s="86">
        <v>10</v>
      </c>
      <c r="C41" s="132" t="s">
        <v>1304</v>
      </c>
      <c r="D41" s="4" t="s">
        <v>1357</v>
      </c>
      <c r="E41" s="131" t="s">
        <v>427</v>
      </c>
      <c r="F41" s="4" t="s">
        <v>231</v>
      </c>
      <c r="I41" s="204" t="s">
        <v>357</v>
      </c>
      <c r="J41" s="215" t="str">
        <f t="shared" si="1"/>
        <v>0</v>
      </c>
      <c r="K41" s="216" t="str">
        <f t="shared" si="0"/>
        <v>0</v>
      </c>
      <c r="L41" s="216" t="str">
        <f t="shared" si="2"/>
        <v>2</v>
      </c>
      <c r="M41" s="216" t="str">
        <f t="shared" si="3"/>
        <v>6</v>
      </c>
    </row>
    <row r="42" spans="1:13" x14ac:dyDescent="0.2">
      <c r="A42" s="86">
        <v>11</v>
      </c>
      <c r="C42" s="132" t="s">
        <v>1304</v>
      </c>
      <c r="D42" s="4" t="s">
        <v>1358</v>
      </c>
      <c r="E42" s="131" t="s">
        <v>431</v>
      </c>
      <c r="F42" s="4" t="s">
        <v>232</v>
      </c>
      <c r="I42" s="204" t="s">
        <v>358</v>
      </c>
      <c r="J42" s="215" t="str">
        <f t="shared" si="1"/>
        <v>0</v>
      </c>
      <c r="K42" s="216" t="str">
        <f t="shared" si="0"/>
        <v>0</v>
      </c>
      <c r="L42" s="216" t="str">
        <f t="shared" si="2"/>
        <v>3</v>
      </c>
      <c r="M42" s="216" t="str">
        <f t="shared" si="3"/>
        <v>6</v>
      </c>
    </row>
    <row r="43" spans="1:13" x14ac:dyDescent="0.2">
      <c r="A43" s="87">
        <v>12</v>
      </c>
      <c r="C43" s="132" t="s">
        <v>1304</v>
      </c>
      <c r="D43" s="4" t="s">
        <v>1359</v>
      </c>
      <c r="E43" s="131" t="s">
        <v>439</v>
      </c>
      <c r="F43" s="4" t="s">
        <v>233</v>
      </c>
      <c r="I43" s="204" t="s">
        <v>359</v>
      </c>
      <c r="J43" s="215" t="str">
        <f t="shared" si="1"/>
        <v>0</v>
      </c>
      <c r="K43" s="216" t="str">
        <f t="shared" si="0"/>
        <v>0</v>
      </c>
      <c r="L43" s="216" t="str">
        <f t="shared" si="2"/>
        <v>4</v>
      </c>
      <c r="M43" s="216" t="str">
        <f t="shared" si="3"/>
        <v>6</v>
      </c>
    </row>
    <row r="44" spans="1:13" ht="15" x14ac:dyDescent="0.25">
      <c r="A44" s="129"/>
      <c r="C44" s="132" t="s">
        <v>1304</v>
      </c>
      <c r="D44" s="4" t="s">
        <v>1360</v>
      </c>
      <c r="E44" s="206" t="s">
        <v>442</v>
      </c>
      <c r="F44" s="4" t="s">
        <v>234</v>
      </c>
      <c r="I44" s="131" t="s">
        <v>360</v>
      </c>
      <c r="J44" s="215" t="str">
        <f t="shared" si="1"/>
        <v>0</v>
      </c>
      <c r="K44" s="216" t="str">
        <f t="shared" si="0"/>
        <v>0</v>
      </c>
      <c r="L44" s="216" t="str">
        <f t="shared" si="2"/>
        <v>0</v>
      </c>
      <c r="M44" s="216" t="str">
        <f t="shared" si="3"/>
        <v>7</v>
      </c>
    </row>
    <row r="45" spans="1:13" ht="15" x14ac:dyDescent="0.25">
      <c r="A45" s="130" t="s">
        <v>1505</v>
      </c>
      <c r="C45" s="132" t="s">
        <v>1304</v>
      </c>
      <c r="D45" s="4" t="s">
        <v>1361</v>
      </c>
      <c r="E45" s="206" t="s">
        <v>450</v>
      </c>
      <c r="F45" s="4" t="s">
        <v>235</v>
      </c>
      <c r="I45" s="206" t="s">
        <v>361</v>
      </c>
      <c r="J45" s="215" t="str">
        <f t="shared" si="1"/>
        <v>0</v>
      </c>
      <c r="K45" s="216" t="str">
        <f t="shared" si="0"/>
        <v>0</v>
      </c>
      <c r="L45" s="216" t="str">
        <f t="shared" si="2"/>
        <v>0</v>
      </c>
      <c r="M45" s="216" t="str">
        <f t="shared" si="3"/>
        <v>0</v>
      </c>
    </row>
    <row r="46" spans="1:13" ht="15" x14ac:dyDescent="0.25">
      <c r="A46" s="85">
        <v>2015</v>
      </c>
      <c r="C46" s="132" t="s">
        <v>1304</v>
      </c>
      <c r="D46" s="4" t="s">
        <v>1362</v>
      </c>
      <c r="E46" s="206" t="s">
        <v>451</v>
      </c>
      <c r="F46" s="5" t="s">
        <v>236</v>
      </c>
      <c r="I46" s="131" t="s">
        <v>362</v>
      </c>
      <c r="J46" s="215" t="str">
        <f t="shared" si="1"/>
        <v>0</v>
      </c>
      <c r="K46" s="216" t="str">
        <f t="shared" si="0"/>
        <v>0</v>
      </c>
      <c r="L46" s="216" t="str">
        <f t="shared" si="2"/>
        <v>0</v>
      </c>
      <c r="M46" s="216" t="str">
        <f t="shared" si="3"/>
        <v>1</v>
      </c>
    </row>
    <row r="47" spans="1:13" x14ac:dyDescent="0.2">
      <c r="A47" s="86">
        <v>2016</v>
      </c>
      <c r="C47" s="132" t="s">
        <v>1304</v>
      </c>
      <c r="D47" s="4" t="s">
        <v>1363</v>
      </c>
      <c r="E47" s="131" t="s">
        <v>452</v>
      </c>
      <c r="F47" s="6" t="s">
        <v>1308</v>
      </c>
      <c r="I47" s="131" t="s">
        <v>363</v>
      </c>
      <c r="J47" s="215" t="str">
        <f t="shared" si="1"/>
        <v>0</v>
      </c>
      <c r="K47" s="216" t="str">
        <f t="shared" si="0"/>
        <v>0</v>
      </c>
      <c r="L47" s="216" t="str">
        <f t="shared" si="2"/>
        <v>0</v>
      </c>
      <c r="M47" s="216" t="str">
        <f t="shared" si="3"/>
        <v>2</v>
      </c>
    </row>
    <row r="48" spans="1:13" x14ac:dyDescent="0.2">
      <c r="A48" s="86">
        <v>2017</v>
      </c>
      <c r="C48" s="132" t="s">
        <v>1304</v>
      </c>
      <c r="D48" s="4" t="s">
        <v>1364</v>
      </c>
      <c r="E48" s="131" t="s">
        <v>453</v>
      </c>
      <c r="F48" s="4" t="s">
        <v>237</v>
      </c>
      <c r="I48" s="131" t="s">
        <v>364</v>
      </c>
      <c r="J48" s="215" t="str">
        <f t="shared" si="1"/>
        <v>0</v>
      </c>
      <c r="K48" s="216" t="str">
        <f t="shared" si="0"/>
        <v>0</v>
      </c>
      <c r="L48" s="216" t="str">
        <f t="shared" si="2"/>
        <v>0</v>
      </c>
      <c r="M48" s="216" t="str">
        <f t="shared" si="3"/>
        <v>3</v>
      </c>
    </row>
    <row r="49" spans="1:13" x14ac:dyDescent="0.2">
      <c r="A49" s="86">
        <v>2018</v>
      </c>
      <c r="C49" s="132" t="s">
        <v>1304</v>
      </c>
      <c r="D49" s="4" t="s">
        <v>1365</v>
      </c>
      <c r="E49" s="131" t="s">
        <v>454</v>
      </c>
      <c r="F49" s="4" t="s">
        <v>238</v>
      </c>
      <c r="I49" s="131" t="s">
        <v>365</v>
      </c>
      <c r="J49" s="215" t="str">
        <f t="shared" si="1"/>
        <v>0</v>
      </c>
      <c r="K49" s="216" t="str">
        <f t="shared" si="0"/>
        <v>0</v>
      </c>
      <c r="L49" s="216" t="str">
        <f t="shared" si="2"/>
        <v>0</v>
      </c>
      <c r="M49" s="216" t="str">
        <f t="shared" si="3"/>
        <v>4</v>
      </c>
    </row>
    <row r="50" spans="1:13" ht="15" x14ac:dyDescent="0.25">
      <c r="A50" s="87">
        <v>2019</v>
      </c>
      <c r="C50" s="132" t="s">
        <v>1304</v>
      </c>
      <c r="D50" s="4" t="s">
        <v>1366</v>
      </c>
      <c r="E50" s="131" t="s">
        <v>455</v>
      </c>
      <c r="F50" s="4" t="s">
        <v>239</v>
      </c>
      <c r="I50" s="206" t="s">
        <v>366</v>
      </c>
      <c r="J50" s="215" t="str">
        <f t="shared" si="1"/>
        <v>0</v>
      </c>
      <c r="K50" s="216" t="str">
        <f t="shared" si="0"/>
        <v>0</v>
      </c>
      <c r="L50" s="216" t="str">
        <f t="shared" si="2"/>
        <v>0</v>
      </c>
      <c r="M50" s="216" t="str">
        <f t="shared" si="3"/>
        <v>0</v>
      </c>
    </row>
    <row r="51" spans="1:13" ht="15" x14ac:dyDescent="0.25">
      <c r="C51" s="132" t="s">
        <v>1304</v>
      </c>
      <c r="D51" s="4" t="s">
        <v>1367</v>
      </c>
      <c r="E51" s="206" t="s">
        <v>463</v>
      </c>
      <c r="F51" s="4" t="s">
        <v>240</v>
      </c>
      <c r="I51" s="131" t="s">
        <v>367</v>
      </c>
      <c r="J51" s="215" t="str">
        <f t="shared" si="1"/>
        <v>0</v>
      </c>
      <c r="K51" s="216" t="str">
        <f t="shared" si="0"/>
        <v>0</v>
      </c>
      <c r="L51" s="216" t="str">
        <f t="shared" si="2"/>
        <v>0</v>
      </c>
      <c r="M51" s="216" t="str">
        <f t="shared" si="3"/>
        <v>1</v>
      </c>
    </row>
    <row r="52" spans="1:13" ht="15" x14ac:dyDescent="0.25">
      <c r="A52" s="130" t="s">
        <v>1506</v>
      </c>
      <c r="C52" s="132" t="s">
        <v>1304</v>
      </c>
      <c r="D52" s="4" t="s">
        <v>1368</v>
      </c>
      <c r="E52" s="131" t="s">
        <v>464</v>
      </c>
      <c r="F52" s="4" t="s">
        <v>241</v>
      </c>
      <c r="I52" s="204" t="s">
        <v>368</v>
      </c>
      <c r="J52" s="215" t="str">
        <f t="shared" si="1"/>
        <v>0</v>
      </c>
      <c r="K52" s="216" t="str">
        <f t="shared" si="0"/>
        <v>0</v>
      </c>
      <c r="L52" s="216" t="str">
        <f t="shared" si="2"/>
        <v>1</v>
      </c>
      <c r="M52" s="216" t="str">
        <f t="shared" si="3"/>
        <v>1</v>
      </c>
    </row>
    <row r="53" spans="1:13" x14ac:dyDescent="0.2">
      <c r="A53" s="85">
        <v>2015</v>
      </c>
      <c r="C53" s="132" t="s">
        <v>1304</v>
      </c>
      <c r="D53" s="4" t="s">
        <v>1369</v>
      </c>
      <c r="E53" s="131" t="s">
        <v>470</v>
      </c>
      <c r="F53" s="4" t="s">
        <v>242</v>
      </c>
      <c r="I53" s="204" t="s">
        <v>369</v>
      </c>
      <c r="J53" s="215" t="str">
        <f t="shared" si="1"/>
        <v>0</v>
      </c>
      <c r="K53" s="216" t="str">
        <f t="shared" si="0"/>
        <v>0</v>
      </c>
      <c r="L53" s="216" t="str">
        <f t="shared" si="2"/>
        <v>2</v>
      </c>
      <c r="M53" s="216" t="str">
        <f t="shared" si="3"/>
        <v>1</v>
      </c>
    </row>
    <row r="54" spans="1:13" x14ac:dyDescent="0.2">
      <c r="A54" s="86">
        <v>2016</v>
      </c>
      <c r="C54" s="132" t="s">
        <v>1304</v>
      </c>
      <c r="D54" s="4" t="s">
        <v>1370</v>
      </c>
      <c r="E54" s="131" t="s">
        <v>471</v>
      </c>
      <c r="F54" s="4" t="s">
        <v>243</v>
      </c>
      <c r="I54" s="131" t="s">
        <v>370</v>
      </c>
      <c r="J54" s="215" t="str">
        <f t="shared" si="1"/>
        <v>0</v>
      </c>
      <c r="K54" s="216" t="str">
        <f t="shared" si="0"/>
        <v>0</v>
      </c>
      <c r="L54" s="216" t="str">
        <f t="shared" si="2"/>
        <v>0</v>
      </c>
      <c r="M54" s="216" t="str">
        <f t="shared" si="3"/>
        <v>2</v>
      </c>
    </row>
    <row r="55" spans="1:13" ht="15" x14ac:dyDescent="0.25">
      <c r="A55" s="86">
        <v>2017</v>
      </c>
      <c r="C55" s="132" t="s">
        <v>1304</v>
      </c>
      <c r="D55" s="4" t="s">
        <v>1371</v>
      </c>
      <c r="E55" s="206" t="s">
        <v>474</v>
      </c>
      <c r="F55" s="4" t="s">
        <v>244</v>
      </c>
      <c r="I55" s="204" t="s">
        <v>371</v>
      </c>
      <c r="J55" s="215" t="str">
        <f t="shared" si="1"/>
        <v>0</v>
      </c>
      <c r="K55" s="216" t="str">
        <f t="shared" si="0"/>
        <v>0</v>
      </c>
      <c r="L55" s="216" t="str">
        <f t="shared" si="2"/>
        <v>1</v>
      </c>
      <c r="M55" s="216" t="str">
        <f t="shared" si="3"/>
        <v>2</v>
      </c>
    </row>
    <row r="56" spans="1:13" x14ac:dyDescent="0.2">
      <c r="A56" s="86">
        <v>2018</v>
      </c>
      <c r="C56" s="132" t="s">
        <v>1304</v>
      </c>
      <c r="D56" s="5" t="s">
        <v>1372</v>
      </c>
      <c r="E56" s="131" t="s">
        <v>475</v>
      </c>
      <c r="F56" s="4" t="s">
        <v>245</v>
      </c>
      <c r="I56" s="204" t="s">
        <v>372</v>
      </c>
      <c r="J56" s="215" t="str">
        <f t="shared" si="1"/>
        <v>0</v>
      </c>
      <c r="K56" s="216" t="str">
        <f t="shared" si="0"/>
        <v>0</v>
      </c>
      <c r="L56" s="216" t="str">
        <f t="shared" si="2"/>
        <v>2</v>
      </c>
      <c r="M56" s="216" t="str">
        <f t="shared" si="3"/>
        <v>2</v>
      </c>
    </row>
    <row r="57" spans="1:13" ht="15" x14ac:dyDescent="0.25">
      <c r="A57" s="86">
        <v>2019</v>
      </c>
      <c r="C57" s="132" t="s">
        <v>1304</v>
      </c>
      <c r="D57" s="134" t="s">
        <v>1373</v>
      </c>
      <c r="E57" s="131" t="s">
        <v>478</v>
      </c>
      <c r="F57" s="4" t="s">
        <v>246</v>
      </c>
      <c r="I57" s="206" t="s">
        <v>373</v>
      </c>
      <c r="J57" s="215" t="str">
        <f t="shared" si="1"/>
        <v>0</v>
      </c>
      <c r="K57" s="216" t="str">
        <f t="shared" si="0"/>
        <v>0</v>
      </c>
      <c r="L57" s="216" t="str">
        <f t="shared" si="2"/>
        <v>0</v>
      </c>
      <c r="M57" s="216" t="str">
        <f t="shared" si="3"/>
        <v>0</v>
      </c>
    </row>
    <row r="58" spans="1:13" ht="15" x14ac:dyDescent="0.25">
      <c r="A58" s="86">
        <v>2020</v>
      </c>
      <c r="C58" s="132" t="s">
        <v>1304</v>
      </c>
      <c r="D58" s="4" t="s">
        <v>1374</v>
      </c>
      <c r="E58" s="206" t="s">
        <v>481</v>
      </c>
      <c r="F58" s="4" t="s">
        <v>247</v>
      </c>
      <c r="I58" s="131" t="s">
        <v>374</v>
      </c>
      <c r="J58" s="215" t="str">
        <f t="shared" si="1"/>
        <v>0</v>
      </c>
      <c r="K58" s="216" t="str">
        <f t="shared" si="0"/>
        <v>0</v>
      </c>
      <c r="L58" s="216" t="str">
        <f t="shared" si="2"/>
        <v>0</v>
      </c>
      <c r="M58" s="216" t="str">
        <f t="shared" si="3"/>
        <v>1</v>
      </c>
    </row>
    <row r="59" spans="1:13" x14ac:dyDescent="0.2">
      <c r="A59" s="86">
        <v>2021</v>
      </c>
      <c r="C59" s="132" t="s">
        <v>1304</v>
      </c>
      <c r="D59" s="4" t="s">
        <v>1375</v>
      </c>
      <c r="E59" s="131" t="s">
        <v>482</v>
      </c>
      <c r="F59" s="4" t="s">
        <v>248</v>
      </c>
      <c r="I59" s="204" t="s">
        <v>375</v>
      </c>
      <c r="J59" s="215" t="str">
        <f t="shared" si="1"/>
        <v>0</v>
      </c>
      <c r="K59" s="216" t="str">
        <f t="shared" si="0"/>
        <v>1</v>
      </c>
      <c r="L59" s="216" t="str">
        <f t="shared" si="2"/>
        <v>0</v>
      </c>
      <c r="M59" s="216" t="str">
        <f t="shared" si="3"/>
        <v>1</v>
      </c>
    </row>
    <row r="60" spans="1:13" x14ac:dyDescent="0.2">
      <c r="A60" s="87">
        <v>2022</v>
      </c>
      <c r="C60" s="132" t="s">
        <v>1304</v>
      </c>
      <c r="D60" s="4" t="s">
        <v>1376</v>
      </c>
      <c r="E60" s="131" t="s">
        <v>483</v>
      </c>
      <c r="F60" s="4" t="s">
        <v>249</v>
      </c>
      <c r="I60" s="204" t="s">
        <v>376</v>
      </c>
      <c r="J60" s="215" t="str">
        <f t="shared" si="1"/>
        <v>0</v>
      </c>
      <c r="K60" s="216" t="str">
        <f t="shared" si="0"/>
        <v>2</v>
      </c>
      <c r="L60" s="216" t="str">
        <f t="shared" si="2"/>
        <v>0</v>
      </c>
      <c r="M60" s="216" t="str">
        <f t="shared" si="3"/>
        <v>1</v>
      </c>
    </row>
    <row r="61" spans="1:13" ht="15" x14ac:dyDescent="0.25">
      <c r="C61" s="132" t="s">
        <v>1304</v>
      </c>
      <c r="D61" s="4" t="s">
        <v>1377</v>
      </c>
      <c r="E61" s="206" t="s">
        <v>489</v>
      </c>
      <c r="F61" s="4" t="s">
        <v>250</v>
      </c>
      <c r="I61" s="131" t="s">
        <v>377</v>
      </c>
      <c r="J61" s="215" t="str">
        <f t="shared" si="1"/>
        <v>0</v>
      </c>
      <c r="K61" s="216" t="str">
        <f t="shared" si="0"/>
        <v>0</v>
      </c>
      <c r="L61" s="216" t="str">
        <f t="shared" si="2"/>
        <v>0</v>
      </c>
      <c r="M61" s="216" t="str">
        <f t="shared" si="3"/>
        <v>2</v>
      </c>
    </row>
    <row r="62" spans="1:13" x14ac:dyDescent="0.2">
      <c r="C62" s="132" t="s">
        <v>1304</v>
      </c>
      <c r="D62" s="4" t="s">
        <v>1378</v>
      </c>
      <c r="E62" s="131" t="s">
        <v>490</v>
      </c>
      <c r="F62" s="4" t="s">
        <v>251</v>
      </c>
      <c r="I62" s="204" t="s">
        <v>378</v>
      </c>
      <c r="J62" s="215" t="str">
        <f t="shared" si="1"/>
        <v>0</v>
      </c>
      <c r="K62" s="216" t="str">
        <f t="shared" si="0"/>
        <v>1</v>
      </c>
      <c r="L62" s="216" t="str">
        <f t="shared" si="2"/>
        <v>0</v>
      </c>
      <c r="M62" s="216" t="str">
        <f t="shared" si="3"/>
        <v>2</v>
      </c>
    </row>
    <row r="63" spans="1:13" x14ac:dyDescent="0.2">
      <c r="C63" s="132" t="s">
        <v>1304</v>
      </c>
      <c r="D63" s="4" t="s">
        <v>1379</v>
      </c>
      <c r="E63" s="131" t="s">
        <v>496</v>
      </c>
      <c r="F63" s="6" t="s">
        <v>1309</v>
      </c>
      <c r="I63" s="204" t="s">
        <v>379</v>
      </c>
      <c r="J63" s="215" t="str">
        <f t="shared" si="1"/>
        <v>0</v>
      </c>
      <c r="K63" s="216" t="str">
        <f t="shared" si="0"/>
        <v>2</v>
      </c>
      <c r="L63" s="216" t="str">
        <f t="shared" si="2"/>
        <v>0</v>
      </c>
      <c r="M63" s="216" t="str">
        <f t="shared" si="3"/>
        <v>2</v>
      </c>
    </row>
    <row r="64" spans="1:13" ht="15" x14ac:dyDescent="0.25">
      <c r="C64" s="132" t="s">
        <v>1304</v>
      </c>
      <c r="D64" s="4" t="s">
        <v>1380</v>
      </c>
      <c r="E64" s="206" t="s">
        <v>502</v>
      </c>
      <c r="F64" s="4" t="s">
        <v>252</v>
      </c>
      <c r="I64" s="204" t="s">
        <v>380</v>
      </c>
      <c r="J64" s="215" t="str">
        <f t="shared" si="1"/>
        <v>0</v>
      </c>
      <c r="K64" s="216" t="str">
        <f t="shared" si="0"/>
        <v>3</v>
      </c>
      <c r="L64" s="216" t="str">
        <f t="shared" si="2"/>
        <v>0</v>
      </c>
      <c r="M64" s="216" t="str">
        <f t="shared" si="3"/>
        <v>2</v>
      </c>
    </row>
    <row r="65" spans="3:13" x14ac:dyDescent="0.2">
      <c r="C65" s="132" t="s">
        <v>1304</v>
      </c>
      <c r="D65" s="4" t="s">
        <v>1381</v>
      </c>
      <c r="E65" s="131" t="s">
        <v>503</v>
      </c>
      <c r="F65" s="4" t="s">
        <v>253</v>
      </c>
      <c r="I65" s="204" t="s">
        <v>381</v>
      </c>
      <c r="J65" s="215" t="str">
        <f t="shared" si="1"/>
        <v>0</v>
      </c>
      <c r="K65" s="216" t="str">
        <f t="shared" si="0"/>
        <v>4</v>
      </c>
      <c r="L65" s="216" t="str">
        <f t="shared" si="2"/>
        <v>0</v>
      </c>
      <c r="M65" s="216" t="str">
        <f t="shared" si="3"/>
        <v>2</v>
      </c>
    </row>
    <row r="66" spans="3:13" ht="15" x14ac:dyDescent="0.25">
      <c r="C66" s="132" t="s">
        <v>1304</v>
      </c>
      <c r="D66" s="4" t="s">
        <v>1382</v>
      </c>
      <c r="E66" s="131" t="s">
        <v>508</v>
      </c>
      <c r="F66" s="4" t="s">
        <v>254</v>
      </c>
      <c r="I66" s="206" t="s">
        <v>382</v>
      </c>
      <c r="J66" s="215" t="str">
        <f t="shared" si="1"/>
        <v>0</v>
      </c>
      <c r="K66" s="216" t="str">
        <f t="shared" si="0"/>
        <v>0</v>
      </c>
      <c r="L66" s="216" t="str">
        <f t="shared" si="2"/>
        <v>0</v>
      </c>
      <c r="M66" s="216" t="str">
        <f t="shared" si="3"/>
        <v>0</v>
      </c>
    </row>
    <row r="67" spans="3:13" ht="15" x14ac:dyDescent="0.25">
      <c r="C67" s="132" t="s">
        <v>1304</v>
      </c>
      <c r="D67" s="4" t="s">
        <v>1383</v>
      </c>
      <c r="E67" s="206" t="s">
        <v>509</v>
      </c>
      <c r="F67" s="4" t="s">
        <v>255</v>
      </c>
      <c r="I67" s="131" t="s">
        <v>383</v>
      </c>
      <c r="J67" s="215" t="str">
        <f t="shared" si="1"/>
        <v>0</v>
      </c>
      <c r="K67" s="216" t="str">
        <f t="shared" ref="K67:K70" si="4">LEFT(RIGHT(LEFT(I67,6),2),1)</f>
        <v>0</v>
      </c>
      <c r="L67" s="216" t="str">
        <f t="shared" si="2"/>
        <v>0</v>
      </c>
      <c r="M67" s="216" t="str">
        <f t="shared" si="3"/>
        <v>1</v>
      </c>
    </row>
    <row r="68" spans="3:13" x14ac:dyDescent="0.2">
      <c r="C68" s="132" t="s">
        <v>1304</v>
      </c>
      <c r="D68" s="4" t="s">
        <v>1384</v>
      </c>
      <c r="E68" s="131" t="s">
        <v>510</v>
      </c>
      <c r="F68" s="4" t="s">
        <v>256</v>
      </c>
      <c r="I68" s="131" t="s">
        <v>384</v>
      </c>
      <c r="J68" s="215" t="str">
        <f t="shared" ref="J68:J131" si="5">LEFT(RIGHT(LEFT(I68,6),1),1)</f>
        <v>0</v>
      </c>
      <c r="K68" s="216" t="str">
        <f t="shared" si="4"/>
        <v>0</v>
      </c>
      <c r="L68" s="216" t="str">
        <f t="shared" ref="L68:L131" si="6">LEFT(RIGHT(LEFT(I68,6),3),1)</f>
        <v>0</v>
      </c>
      <c r="M68" s="216" t="str">
        <f t="shared" ref="M68:M131" si="7">LEFT(RIGHT(LEFT(I68,6),4),1)</f>
        <v>2</v>
      </c>
    </row>
    <row r="69" spans="3:13" ht="15" x14ac:dyDescent="0.25">
      <c r="C69" s="132" t="s">
        <v>1304</v>
      </c>
      <c r="D69" s="4" t="s">
        <v>1385</v>
      </c>
      <c r="E69" s="131" t="s">
        <v>511</v>
      </c>
      <c r="F69" s="4" t="s">
        <v>257</v>
      </c>
      <c r="I69" s="206" t="s">
        <v>385</v>
      </c>
      <c r="J69" s="215" t="str">
        <f t="shared" si="5"/>
        <v>0</v>
      </c>
      <c r="K69" s="216" t="str">
        <f t="shared" si="4"/>
        <v>0</v>
      </c>
      <c r="L69" s="216" t="str">
        <f t="shared" si="6"/>
        <v>0</v>
      </c>
      <c r="M69" s="216" t="str">
        <f t="shared" si="7"/>
        <v>0</v>
      </c>
    </row>
    <row r="70" spans="3:13" ht="15" x14ac:dyDescent="0.25">
      <c r="C70" s="132" t="s">
        <v>1304</v>
      </c>
      <c r="D70" s="4" t="s">
        <v>1386</v>
      </c>
      <c r="E70" s="206" t="s">
        <v>512</v>
      </c>
      <c r="F70" s="4" t="s">
        <v>258</v>
      </c>
      <c r="I70" s="131" t="s">
        <v>386</v>
      </c>
      <c r="J70" s="215" t="str">
        <f t="shared" si="5"/>
        <v>0</v>
      </c>
      <c r="K70" s="216" t="str">
        <f t="shared" si="4"/>
        <v>0</v>
      </c>
      <c r="L70" s="216" t="str">
        <f t="shared" si="6"/>
        <v>0</v>
      </c>
      <c r="M70" s="216" t="str">
        <f t="shared" si="7"/>
        <v>1</v>
      </c>
    </row>
    <row r="71" spans="3:13" x14ac:dyDescent="0.2">
      <c r="C71" s="132" t="s">
        <v>1304</v>
      </c>
      <c r="D71" s="4" t="s">
        <v>1387</v>
      </c>
      <c r="E71" s="131" t="s">
        <v>513</v>
      </c>
      <c r="F71" s="4" t="s">
        <v>259</v>
      </c>
      <c r="I71" s="204" t="s">
        <v>387</v>
      </c>
      <c r="J71" s="215" t="str">
        <f t="shared" si="5"/>
        <v>0</v>
      </c>
      <c r="K71" s="216" t="str">
        <f>LEFT(RIGHT(LEFT(I71,6),2),1)</f>
        <v>1</v>
      </c>
      <c r="L71" s="216" t="str">
        <f t="shared" si="6"/>
        <v>0</v>
      </c>
      <c r="M71" s="216" t="str">
        <f t="shared" si="7"/>
        <v>1</v>
      </c>
    </row>
    <row r="72" spans="3:13" x14ac:dyDescent="0.2">
      <c r="C72" s="132" t="s">
        <v>1304</v>
      </c>
      <c r="D72" s="4" t="s">
        <v>1388</v>
      </c>
      <c r="E72" s="131" t="s">
        <v>523</v>
      </c>
      <c r="F72" s="4" t="s">
        <v>260</v>
      </c>
      <c r="I72" s="204" t="s">
        <v>388</v>
      </c>
      <c r="J72" s="215" t="str">
        <f t="shared" si="5"/>
        <v>0</v>
      </c>
      <c r="K72" s="216" t="str">
        <f t="shared" ref="K72:K135" si="8">LEFT(RIGHT(LEFT(I72,6),2),1)</f>
        <v>2</v>
      </c>
      <c r="L72" s="216" t="str">
        <f t="shared" si="6"/>
        <v>0</v>
      </c>
      <c r="M72" s="216" t="str">
        <f t="shared" si="7"/>
        <v>1</v>
      </c>
    </row>
    <row r="73" spans="3:13" x14ac:dyDescent="0.2">
      <c r="C73" s="132" t="s">
        <v>1304</v>
      </c>
      <c r="D73" s="4" t="s">
        <v>1389</v>
      </c>
      <c r="E73" s="131" t="s">
        <v>524</v>
      </c>
      <c r="F73" s="6" t="s">
        <v>1310</v>
      </c>
      <c r="I73" s="131" t="s">
        <v>389</v>
      </c>
      <c r="J73" s="215" t="str">
        <f t="shared" si="5"/>
        <v>0</v>
      </c>
      <c r="K73" s="216" t="str">
        <f t="shared" si="8"/>
        <v>0</v>
      </c>
      <c r="L73" s="216" t="str">
        <f t="shared" si="6"/>
        <v>0</v>
      </c>
      <c r="M73" s="216" t="str">
        <f t="shared" si="7"/>
        <v>2</v>
      </c>
    </row>
    <row r="74" spans="3:13" x14ac:dyDescent="0.2">
      <c r="C74" s="132" t="s">
        <v>1304</v>
      </c>
      <c r="D74" s="4" t="s">
        <v>1390</v>
      </c>
      <c r="E74" s="131" t="s">
        <v>525</v>
      </c>
      <c r="F74" s="4" t="s">
        <v>261</v>
      </c>
      <c r="I74" s="204" t="s">
        <v>390</v>
      </c>
      <c r="J74" s="215" t="str">
        <f t="shared" si="5"/>
        <v>0</v>
      </c>
      <c r="K74" s="216" t="str">
        <f t="shared" si="8"/>
        <v>0</v>
      </c>
      <c r="L74" s="216" t="str">
        <f t="shared" si="6"/>
        <v>1</v>
      </c>
      <c r="M74" s="216" t="str">
        <f t="shared" si="7"/>
        <v>2</v>
      </c>
    </row>
    <row r="75" spans="3:13" x14ac:dyDescent="0.2">
      <c r="C75" s="132" t="s">
        <v>1304</v>
      </c>
      <c r="D75" s="4" t="s">
        <v>1391</v>
      </c>
      <c r="E75" s="131" t="s">
        <v>528</v>
      </c>
      <c r="F75" s="4" t="s">
        <v>262</v>
      </c>
      <c r="I75" s="204" t="s">
        <v>391</v>
      </c>
      <c r="J75" s="215" t="str">
        <f t="shared" si="5"/>
        <v>0</v>
      </c>
      <c r="K75" s="216" t="str">
        <f t="shared" si="8"/>
        <v>1</v>
      </c>
      <c r="L75" s="216" t="str">
        <f t="shared" si="6"/>
        <v>1</v>
      </c>
      <c r="M75" s="216" t="str">
        <f t="shared" si="7"/>
        <v>2</v>
      </c>
    </row>
    <row r="76" spans="3:13" x14ac:dyDescent="0.2">
      <c r="C76" s="132" t="s">
        <v>1304</v>
      </c>
      <c r="D76" s="4" t="s">
        <v>1392</v>
      </c>
      <c r="E76" s="131" t="s">
        <v>535</v>
      </c>
      <c r="F76" s="4" t="s">
        <v>263</v>
      </c>
      <c r="I76" s="204" t="s">
        <v>392</v>
      </c>
      <c r="J76" s="215" t="str">
        <f t="shared" si="5"/>
        <v>0</v>
      </c>
      <c r="K76" s="216" t="str">
        <f t="shared" si="8"/>
        <v>2</v>
      </c>
      <c r="L76" s="216" t="str">
        <f t="shared" si="6"/>
        <v>1</v>
      </c>
      <c r="M76" s="216" t="str">
        <f t="shared" si="7"/>
        <v>2</v>
      </c>
    </row>
    <row r="77" spans="3:13" ht="15" x14ac:dyDescent="0.25">
      <c r="C77" s="132" t="s">
        <v>1304</v>
      </c>
      <c r="D77" s="4" t="s">
        <v>1393</v>
      </c>
      <c r="E77" s="206" t="s">
        <v>536</v>
      </c>
      <c r="F77" s="4" t="s">
        <v>264</v>
      </c>
      <c r="I77" s="204" t="s">
        <v>393</v>
      </c>
      <c r="J77" s="215" t="str">
        <f t="shared" si="5"/>
        <v>0</v>
      </c>
      <c r="K77" s="216" t="str">
        <f t="shared" si="8"/>
        <v>0</v>
      </c>
      <c r="L77" s="216" t="str">
        <f t="shared" si="6"/>
        <v>9</v>
      </c>
      <c r="M77" s="216" t="str">
        <f t="shared" si="7"/>
        <v>2</v>
      </c>
    </row>
    <row r="78" spans="3:13" x14ac:dyDescent="0.2">
      <c r="C78" s="132" t="s">
        <v>1304</v>
      </c>
      <c r="D78" s="4" t="s">
        <v>1394</v>
      </c>
      <c r="E78" s="131" t="s">
        <v>537</v>
      </c>
      <c r="F78" s="4" t="s">
        <v>265</v>
      </c>
      <c r="I78" s="204" t="s">
        <v>394</v>
      </c>
      <c r="J78" s="215" t="str">
        <f t="shared" si="5"/>
        <v>0</v>
      </c>
      <c r="K78" s="216" t="str">
        <f t="shared" si="8"/>
        <v>1</v>
      </c>
      <c r="L78" s="216" t="str">
        <f t="shared" si="6"/>
        <v>9</v>
      </c>
      <c r="M78" s="216" t="str">
        <f t="shared" si="7"/>
        <v>2</v>
      </c>
    </row>
    <row r="79" spans="3:13" x14ac:dyDescent="0.2">
      <c r="C79" s="132" t="s">
        <v>1304</v>
      </c>
      <c r="D79" s="4" t="s">
        <v>1395</v>
      </c>
      <c r="E79" s="131" t="s">
        <v>538</v>
      </c>
      <c r="F79" s="4" t="s">
        <v>266</v>
      </c>
      <c r="I79" s="204" t="s">
        <v>395</v>
      </c>
      <c r="J79" s="215" t="str">
        <f t="shared" si="5"/>
        <v>0</v>
      </c>
      <c r="K79" s="216" t="str">
        <f t="shared" si="8"/>
        <v>2</v>
      </c>
      <c r="L79" s="216" t="str">
        <f t="shared" si="6"/>
        <v>9</v>
      </c>
      <c r="M79" s="216" t="str">
        <f t="shared" si="7"/>
        <v>2</v>
      </c>
    </row>
    <row r="80" spans="3:13" ht="15" x14ac:dyDescent="0.25">
      <c r="C80" s="132" t="s">
        <v>1304</v>
      </c>
      <c r="D80" s="4" t="s">
        <v>1396</v>
      </c>
      <c r="E80" s="206" t="s">
        <v>539</v>
      </c>
      <c r="F80" s="4" t="s">
        <v>267</v>
      </c>
      <c r="I80" s="206" t="s">
        <v>396</v>
      </c>
      <c r="J80" s="215" t="str">
        <f t="shared" si="5"/>
        <v>0</v>
      </c>
      <c r="K80" s="216" t="str">
        <f t="shared" si="8"/>
        <v>0</v>
      </c>
      <c r="L80" s="216" t="str">
        <f t="shared" si="6"/>
        <v>0</v>
      </c>
      <c r="M80" s="216" t="str">
        <f t="shared" si="7"/>
        <v>0</v>
      </c>
    </row>
    <row r="81" spans="3:13" x14ac:dyDescent="0.2">
      <c r="C81" s="132" t="s">
        <v>1304</v>
      </c>
      <c r="D81" s="4" t="s">
        <v>1397</v>
      </c>
      <c r="E81" s="131" t="s">
        <v>540</v>
      </c>
      <c r="F81" s="4" t="s">
        <v>268</v>
      </c>
      <c r="I81" s="131" t="s">
        <v>397</v>
      </c>
      <c r="J81" s="215" t="str">
        <f t="shared" si="5"/>
        <v>0</v>
      </c>
      <c r="K81" s="216" t="str">
        <f t="shared" si="8"/>
        <v>0</v>
      </c>
      <c r="L81" s="216" t="str">
        <f t="shared" si="6"/>
        <v>0</v>
      </c>
      <c r="M81" s="216" t="str">
        <f t="shared" si="7"/>
        <v>1</v>
      </c>
    </row>
    <row r="82" spans="3:13" x14ac:dyDescent="0.2">
      <c r="C82" s="132" t="s">
        <v>1304</v>
      </c>
      <c r="D82" s="4" t="s">
        <v>1398</v>
      </c>
      <c r="E82" s="131" t="s">
        <v>543</v>
      </c>
      <c r="F82" s="4" t="s">
        <v>269</v>
      </c>
      <c r="I82" s="204" t="s">
        <v>398</v>
      </c>
      <c r="J82" s="215" t="str">
        <f t="shared" si="5"/>
        <v>0</v>
      </c>
      <c r="K82" s="216" t="str">
        <f t="shared" si="8"/>
        <v>0</v>
      </c>
      <c r="L82" s="216" t="str">
        <f t="shared" si="6"/>
        <v>1</v>
      </c>
      <c r="M82" s="216" t="str">
        <f t="shared" si="7"/>
        <v>1</v>
      </c>
    </row>
    <row r="83" spans="3:13" ht="15" x14ac:dyDescent="0.25">
      <c r="C83" s="132" t="s">
        <v>1304</v>
      </c>
      <c r="D83" s="5" t="s">
        <v>1399</v>
      </c>
      <c r="E83" s="206" t="s">
        <v>548</v>
      </c>
      <c r="F83" s="4" t="s">
        <v>270</v>
      </c>
      <c r="I83" s="204" t="s">
        <v>399</v>
      </c>
      <c r="J83" s="215" t="str">
        <f t="shared" si="5"/>
        <v>0</v>
      </c>
      <c r="K83" s="216" t="str">
        <f t="shared" si="8"/>
        <v>0</v>
      </c>
      <c r="L83" s="216" t="str">
        <f t="shared" si="6"/>
        <v>2</v>
      </c>
      <c r="M83" s="216" t="str">
        <f t="shared" si="7"/>
        <v>1</v>
      </c>
    </row>
    <row r="84" spans="3:13" x14ac:dyDescent="0.2">
      <c r="C84" s="132" t="s">
        <v>1304</v>
      </c>
      <c r="D84" s="134" t="s">
        <v>1400</v>
      </c>
      <c r="E84" s="131" t="s">
        <v>549</v>
      </c>
      <c r="F84" s="4" t="s">
        <v>271</v>
      </c>
      <c r="I84" s="131" t="s">
        <v>400</v>
      </c>
      <c r="J84" s="215" t="str">
        <f t="shared" si="5"/>
        <v>0</v>
      </c>
      <c r="K84" s="216" t="str">
        <f t="shared" si="8"/>
        <v>0</v>
      </c>
      <c r="L84" s="216" t="str">
        <f t="shared" si="6"/>
        <v>0</v>
      </c>
      <c r="M84" s="216" t="str">
        <f t="shared" si="7"/>
        <v>9</v>
      </c>
    </row>
    <row r="85" spans="3:13" x14ac:dyDescent="0.2">
      <c r="C85" s="132" t="s">
        <v>1304</v>
      </c>
      <c r="D85" s="4" t="s">
        <v>1401</v>
      </c>
      <c r="E85" s="131" t="s">
        <v>555</v>
      </c>
      <c r="F85" s="4" t="s">
        <v>272</v>
      </c>
      <c r="I85" s="204" t="s">
        <v>401</v>
      </c>
      <c r="J85" s="215" t="str">
        <f t="shared" si="5"/>
        <v>0</v>
      </c>
      <c r="K85" s="216" t="str">
        <f t="shared" si="8"/>
        <v>0</v>
      </c>
      <c r="L85" s="216" t="str">
        <f t="shared" si="6"/>
        <v>1</v>
      </c>
      <c r="M85" s="216" t="str">
        <f t="shared" si="7"/>
        <v>9</v>
      </c>
    </row>
    <row r="86" spans="3:13" x14ac:dyDescent="0.2">
      <c r="C86" s="132" t="s">
        <v>1304</v>
      </c>
      <c r="D86" s="4" t="s">
        <v>1402</v>
      </c>
      <c r="E86" s="131" t="s">
        <v>556</v>
      </c>
      <c r="F86" s="4" t="s">
        <v>273</v>
      </c>
      <c r="I86" s="204" t="s">
        <v>402</v>
      </c>
      <c r="J86" s="215" t="str">
        <f t="shared" si="5"/>
        <v>0</v>
      </c>
      <c r="K86" s="216" t="str">
        <f t="shared" si="8"/>
        <v>0</v>
      </c>
      <c r="L86" s="216" t="str">
        <f t="shared" si="6"/>
        <v>2</v>
      </c>
      <c r="M86" s="216" t="str">
        <f t="shared" si="7"/>
        <v>9</v>
      </c>
    </row>
    <row r="87" spans="3:13" x14ac:dyDescent="0.2">
      <c r="C87" s="132" t="s">
        <v>1304</v>
      </c>
      <c r="D87" s="4" t="s">
        <v>1403</v>
      </c>
      <c r="E87" s="131" t="s">
        <v>559</v>
      </c>
      <c r="F87" s="4" t="s">
        <v>274</v>
      </c>
      <c r="I87" s="204" t="s">
        <v>403</v>
      </c>
      <c r="J87" s="215" t="str">
        <f t="shared" si="5"/>
        <v>0</v>
      </c>
      <c r="K87" s="216" t="str">
        <f t="shared" si="8"/>
        <v>0</v>
      </c>
      <c r="L87" s="216" t="str">
        <f t="shared" si="6"/>
        <v>3</v>
      </c>
      <c r="M87" s="216" t="str">
        <f t="shared" si="7"/>
        <v>9</v>
      </c>
    </row>
    <row r="88" spans="3:13" x14ac:dyDescent="0.2">
      <c r="C88" s="132" t="s">
        <v>1304</v>
      </c>
      <c r="D88" s="4" t="s">
        <v>1404</v>
      </c>
      <c r="E88" s="131" t="s">
        <v>565</v>
      </c>
      <c r="F88" s="4" t="s">
        <v>275</v>
      </c>
      <c r="I88" s="204" t="s">
        <v>404</v>
      </c>
      <c r="J88" s="215" t="str">
        <f t="shared" si="5"/>
        <v>0</v>
      </c>
      <c r="K88" s="216" t="str">
        <f t="shared" si="8"/>
        <v>0</v>
      </c>
      <c r="L88" s="216" t="str">
        <f t="shared" si="6"/>
        <v>9</v>
      </c>
      <c r="M88" s="216" t="str">
        <f t="shared" si="7"/>
        <v>9</v>
      </c>
    </row>
    <row r="89" spans="3:13" ht="15" x14ac:dyDescent="0.25">
      <c r="C89" s="132" t="s">
        <v>1304</v>
      </c>
      <c r="D89" s="4" t="s">
        <v>1405</v>
      </c>
      <c r="E89" s="131" t="s">
        <v>568</v>
      </c>
      <c r="F89" s="4" t="s">
        <v>276</v>
      </c>
      <c r="I89" s="206" t="s">
        <v>405</v>
      </c>
      <c r="J89" s="215" t="str">
        <f t="shared" si="5"/>
        <v>0</v>
      </c>
      <c r="K89" s="216" t="str">
        <f t="shared" si="8"/>
        <v>0</v>
      </c>
      <c r="L89" s="216" t="str">
        <f t="shared" si="6"/>
        <v>0</v>
      </c>
      <c r="M89" s="216" t="str">
        <f t="shared" si="7"/>
        <v>0</v>
      </c>
    </row>
    <row r="90" spans="3:13" x14ac:dyDescent="0.2">
      <c r="C90" s="132" t="s">
        <v>1304</v>
      </c>
      <c r="D90" s="4" t="s">
        <v>1406</v>
      </c>
      <c r="E90" s="131" t="s">
        <v>575</v>
      </c>
      <c r="F90" s="4" t="s">
        <v>277</v>
      </c>
      <c r="I90" s="131" t="s">
        <v>406</v>
      </c>
      <c r="J90" s="215" t="str">
        <f t="shared" si="5"/>
        <v>0</v>
      </c>
      <c r="K90" s="216" t="str">
        <f t="shared" si="8"/>
        <v>0</v>
      </c>
      <c r="L90" s="216" t="str">
        <f t="shared" si="6"/>
        <v>0</v>
      </c>
      <c r="M90" s="216" t="str">
        <f t="shared" si="7"/>
        <v>1</v>
      </c>
    </row>
    <row r="91" spans="3:13" x14ac:dyDescent="0.2">
      <c r="C91" s="132" t="s">
        <v>1304</v>
      </c>
      <c r="D91" s="4" t="s">
        <v>1407</v>
      </c>
      <c r="E91" s="131" t="s">
        <v>576</v>
      </c>
      <c r="F91" s="4" t="s">
        <v>278</v>
      </c>
      <c r="I91" s="131" t="s">
        <v>407</v>
      </c>
      <c r="J91" s="215" t="str">
        <f t="shared" si="5"/>
        <v>0</v>
      </c>
      <c r="K91" s="216" t="str">
        <f t="shared" si="8"/>
        <v>0</v>
      </c>
      <c r="L91" s="216" t="str">
        <f t="shared" si="6"/>
        <v>0</v>
      </c>
      <c r="M91" s="216" t="str">
        <f t="shared" si="7"/>
        <v>9</v>
      </c>
    </row>
    <row r="92" spans="3:13" ht="15" x14ac:dyDescent="0.25">
      <c r="C92" s="132" t="s">
        <v>1304</v>
      </c>
      <c r="D92" s="4" t="s">
        <v>1408</v>
      </c>
      <c r="E92" s="206" t="s">
        <v>579</v>
      </c>
      <c r="F92" s="4" t="s">
        <v>279</v>
      </c>
      <c r="I92" s="206" t="s">
        <v>408</v>
      </c>
      <c r="J92" s="215" t="str">
        <f t="shared" si="5"/>
        <v>0</v>
      </c>
      <c r="K92" s="216" t="str">
        <f t="shared" si="8"/>
        <v>0</v>
      </c>
      <c r="L92" s="216" t="str">
        <f t="shared" si="6"/>
        <v>0</v>
      </c>
      <c r="M92" s="216" t="str">
        <f t="shared" si="7"/>
        <v>0</v>
      </c>
    </row>
    <row r="93" spans="3:13" x14ac:dyDescent="0.2">
      <c r="C93" s="132" t="s">
        <v>1304</v>
      </c>
      <c r="D93" s="4" t="s">
        <v>1409</v>
      </c>
      <c r="E93" s="131" t="s">
        <v>580</v>
      </c>
      <c r="F93" s="6" t="s">
        <v>1311</v>
      </c>
      <c r="I93" s="131" t="s">
        <v>409</v>
      </c>
      <c r="J93" s="215" t="str">
        <f t="shared" si="5"/>
        <v>0</v>
      </c>
      <c r="K93" s="216" t="str">
        <f t="shared" si="8"/>
        <v>0</v>
      </c>
      <c r="L93" s="216" t="str">
        <f t="shared" si="6"/>
        <v>0</v>
      </c>
      <c r="M93" s="216" t="str">
        <f t="shared" si="7"/>
        <v>1</v>
      </c>
    </row>
    <row r="94" spans="3:13" x14ac:dyDescent="0.2">
      <c r="C94" s="132" t="s">
        <v>1304</v>
      </c>
      <c r="D94" s="4" t="s">
        <v>1410</v>
      </c>
      <c r="E94" s="131" t="s">
        <v>584</v>
      </c>
      <c r="F94" s="4" t="s">
        <v>280</v>
      </c>
      <c r="I94" s="204" t="s">
        <v>410</v>
      </c>
      <c r="J94" s="215" t="str">
        <f t="shared" si="5"/>
        <v>0</v>
      </c>
      <c r="K94" s="216" t="str">
        <f t="shared" si="8"/>
        <v>0</v>
      </c>
      <c r="L94" s="216" t="str">
        <f t="shared" si="6"/>
        <v>1</v>
      </c>
      <c r="M94" s="216" t="str">
        <f t="shared" si="7"/>
        <v>1</v>
      </c>
    </row>
    <row r="95" spans="3:13" x14ac:dyDescent="0.2">
      <c r="C95" s="132" t="s">
        <v>1304</v>
      </c>
      <c r="D95" s="4" t="s">
        <v>1411</v>
      </c>
      <c r="E95" s="131" t="s">
        <v>585</v>
      </c>
      <c r="F95" s="4" t="s">
        <v>281</v>
      </c>
      <c r="I95" s="204" t="s">
        <v>411</v>
      </c>
      <c r="J95" s="215" t="str">
        <f t="shared" si="5"/>
        <v>0</v>
      </c>
      <c r="K95" s="216" t="str">
        <f t="shared" si="8"/>
        <v>0</v>
      </c>
      <c r="L95" s="216" t="str">
        <f t="shared" si="6"/>
        <v>2</v>
      </c>
      <c r="M95" s="216" t="str">
        <f t="shared" si="7"/>
        <v>1</v>
      </c>
    </row>
    <row r="96" spans="3:13" x14ac:dyDescent="0.2">
      <c r="C96" s="132" t="s">
        <v>1304</v>
      </c>
      <c r="D96" s="4" t="s">
        <v>1412</v>
      </c>
      <c r="E96" s="131" t="s">
        <v>590</v>
      </c>
      <c r="F96" s="4" t="s">
        <v>282</v>
      </c>
      <c r="I96" s="204" t="s">
        <v>412</v>
      </c>
      <c r="J96" s="215" t="str">
        <f t="shared" si="5"/>
        <v>0</v>
      </c>
      <c r="K96" s="216" t="str">
        <f t="shared" si="8"/>
        <v>0</v>
      </c>
      <c r="L96" s="216" t="str">
        <f t="shared" si="6"/>
        <v>3</v>
      </c>
      <c r="M96" s="216" t="str">
        <f t="shared" si="7"/>
        <v>1</v>
      </c>
    </row>
    <row r="97" spans="3:13" x14ac:dyDescent="0.2">
      <c r="C97" s="132" t="s">
        <v>1304</v>
      </c>
      <c r="D97" s="4" t="s">
        <v>1413</v>
      </c>
      <c r="E97" s="131" t="s">
        <v>597</v>
      </c>
      <c r="F97" s="4" t="s">
        <v>283</v>
      </c>
      <c r="I97" s="131" t="s">
        <v>413</v>
      </c>
      <c r="J97" s="215" t="str">
        <f t="shared" si="5"/>
        <v>0</v>
      </c>
      <c r="K97" s="216" t="str">
        <f t="shared" si="8"/>
        <v>0</v>
      </c>
      <c r="L97" s="216" t="str">
        <f t="shared" si="6"/>
        <v>0</v>
      </c>
      <c r="M97" s="216" t="str">
        <f t="shared" si="7"/>
        <v>2</v>
      </c>
    </row>
    <row r="98" spans="3:13" ht="15" x14ac:dyDescent="0.25">
      <c r="C98" s="132" t="s">
        <v>1304</v>
      </c>
      <c r="D98" s="4" t="s">
        <v>1414</v>
      </c>
      <c r="E98" s="206" t="s">
        <v>607</v>
      </c>
      <c r="F98" s="4" t="s">
        <v>284</v>
      </c>
      <c r="I98" s="131" t="s">
        <v>414</v>
      </c>
      <c r="J98" s="215" t="str">
        <f t="shared" si="5"/>
        <v>0</v>
      </c>
      <c r="K98" s="216" t="str">
        <f t="shared" si="8"/>
        <v>0</v>
      </c>
      <c r="L98" s="216" t="str">
        <f t="shared" si="6"/>
        <v>0</v>
      </c>
      <c r="M98" s="216" t="str">
        <f t="shared" si="7"/>
        <v>3</v>
      </c>
    </row>
    <row r="99" spans="3:13" x14ac:dyDescent="0.2">
      <c r="C99" s="132" t="s">
        <v>1304</v>
      </c>
      <c r="D99" s="4" t="s">
        <v>1415</v>
      </c>
      <c r="E99" s="131" t="s">
        <v>608</v>
      </c>
      <c r="F99" s="4" t="s">
        <v>285</v>
      </c>
      <c r="I99" s="204" t="s">
        <v>415</v>
      </c>
      <c r="J99" s="215" t="str">
        <f t="shared" si="5"/>
        <v>0</v>
      </c>
      <c r="K99" s="216" t="str">
        <f t="shared" si="8"/>
        <v>0</v>
      </c>
      <c r="L99" s="216" t="str">
        <f t="shared" si="6"/>
        <v>1</v>
      </c>
      <c r="M99" s="216" t="str">
        <f t="shared" si="7"/>
        <v>3</v>
      </c>
    </row>
    <row r="100" spans="3:13" x14ac:dyDescent="0.2">
      <c r="C100" s="132" t="s">
        <v>1304</v>
      </c>
      <c r="D100" s="4" t="s">
        <v>1416</v>
      </c>
      <c r="E100" s="131" t="s">
        <v>611</v>
      </c>
      <c r="F100" s="4" t="s">
        <v>286</v>
      </c>
      <c r="I100" s="204" t="s">
        <v>416</v>
      </c>
      <c r="J100" s="215" t="str">
        <f t="shared" si="5"/>
        <v>0</v>
      </c>
      <c r="K100" s="216" t="str">
        <f t="shared" si="8"/>
        <v>0</v>
      </c>
      <c r="L100" s="216" t="str">
        <f t="shared" si="6"/>
        <v>2</v>
      </c>
      <c r="M100" s="216" t="str">
        <f t="shared" si="7"/>
        <v>3</v>
      </c>
    </row>
    <row r="101" spans="3:13" x14ac:dyDescent="0.2">
      <c r="C101" s="132" t="s">
        <v>1304</v>
      </c>
      <c r="D101" s="4" t="s">
        <v>1417</v>
      </c>
      <c r="E101" s="131" t="s">
        <v>614</v>
      </c>
      <c r="F101" s="4" t="s">
        <v>287</v>
      </c>
      <c r="I101" s="204" t="s">
        <v>417</v>
      </c>
      <c r="J101" s="215" t="str">
        <f t="shared" si="5"/>
        <v>0</v>
      </c>
      <c r="K101" s="216" t="str">
        <f t="shared" si="8"/>
        <v>0</v>
      </c>
      <c r="L101" s="216" t="str">
        <f t="shared" si="6"/>
        <v>9</v>
      </c>
      <c r="M101" s="216" t="str">
        <f t="shared" si="7"/>
        <v>3</v>
      </c>
    </row>
    <row r="102" spans="3:13" x14ac:dyDescent="0.2">
      <c r="C102" s="132" t="s">
        <v>1304</v>
      </c>
      <c r="D102" s="4" t="s">
        <v>1418</v>
      </c>
      <c r="E102" s="131" t="s">
        <v>615</v>
      </c>
      <c r="F102" s="4" t="s">
        <v>288</v>
      </c>
      <c r="I102" s="131" t="s">
        <v>418</v>
      </c>
      <c r="J102" s="215" t="str">
        <f t="shared" si="5"/>
        <v>0</v>
      </c>
      <c r="K102" s="216" t="str">
        <f t="shared" si="8"/>
        <v>0</v>
      </c>
      <c r="L102" s="216" t="str">
        <f t="shared" si="6"/>
        <v>0</v>
      </c>
      <c r="M102" s="216" t="str">
        <f t="shared" si="7"/>
        <v>4</v>
      </c>
    </row>
    <row r="103" spans="3:13" x14ac:dyDescent="0.2">
      <c r="C103" s="132" t="s">
        <v>1304</v>
      </c>
      <c r="D103" s="4" t="s">
        <v>1419</v>
      </c>
      <c r="E103" s="131" t="s">
        <v>616</v>
      </c>
      <c r="F103" s="4" t="s">
        <v>289</v>
      </c>
      <c r="I103" s="204" t="s">
        <v>419</v>
      </c>
      <c r="J103" s="215" t="str">
        <f t="shared" si="5"/>
        <v>0</v>
      </c>
      <c r="K103" s="216" t="str">
        <f t="shared" si="8"/>
        <v>0</v>
      </c>
      <c r="L103" s="216" t="str">
        <f t="shared" si="6"/>
        <v>1</v>
      </c>
      <c r="M103" s="216" t="str">
        <f t="shared" si="7"/>
        <v>4</v>
      </c>
    </row>
    <row r="104" spans="3:13" x14ac:dyDescent="0.2">
      <c r="C104" s="132" t="s">
        <v>1304</v>
      </c>
      <c r="D104" s="4" t="s">
        <v>1420</v>
      </c>
      <c r="E104" s="131" t="s">
        <v>617</v>
      </c>
      <c r="F104" s="4" t="s">
        <v>290</v>
      </c>
      <c r="I104" s="204" t="s">
        <v>420</v>
      </c>
      <c r="J104" s="215" t="str">
        <f t="shared" si="5"/>
        <v>0</v>
      </c>
      <c r="K104" s="216" t="str">
        <f t="shared" si="8"/>
        <v>0</v>
      </c>
      <c r="L104" s="216" t="str">
        <f t="shared" si="6"/>
        <v>2</v>
      </c>
      <c r="M104" s="216" t="str">
        <f t="shared" si="7"/>
        <v>4</v>
      </c>
    </row>
    <row r="105" spans="3:13" x14ac:dyDescent="0.2">
      <c r="C105" s="132" t="s">
        <v>1304</v>
      </c>
      <c r="D105" s="4" t="s">
        <v>1421</v>
      </c>
      <c r="E105" s="131" t="s">
        <v>620</v>
      </c>
      <c r="F105" s="4" t="s">
        <v>291</v>
      </c>
      <c r="I105" s="131" t="s">
        <v>421</v>
      </c>
      <c r="J105" s="215" t="str">
        <f t="shared" si="5"/>
        <v>0</v>
      </c>
      <c r="K105" s="216" t="str">
        <f t="shared" si="8"/>
        <v>0</v>
      </c>
      <c r="L105" s="216" t="str">
        <f t="shared" si="6"/>
        <v>0</v>
      </c>
      <c r="M105" s="216" t="str">
        <f t="shared" si="7"/>
        <v>5</v>
      </c>
    </row>
    <row r="106" spans="3:13" x14ac:dyDescent="0.2">
      <c r="C106" s="132" t="s">
        <v>1304</v>
      </c>
      <c r="D106" s="4" t="s">
        <v>1422</v>
      </c>
      <c r="E106" s="131" t="s">
        <v>624</v>
      </c>
      <c r="F106" s="4" t="s">
        <v>292</v>
      </c>
      <c r="I106" s="204" t="s">
        <v>422</v>
      </c>
      <c r="J106" s="215" t="str">
        <f t="shared" si="5"/>
        <v>0</v>
      </c>
      <c r="K106" s="216" t="str">
        <f t="shared" si="8"/>
        <v>0</v>
      </c>
      <c r="L106" s="216" t="str">
        <f t="shared" si="6"/>
        <v>1</v>
      </c>
      <c r="M106" s="216" t="str">
        <f t="shared" si="7"/>
        <v>5</v>
      </c>
    </row>
    <row r="107" spans="3:13" ht="15" x14ac:dyDescent="0.25">
      <c r="C107" s="132" t="s">
        <v>1304</v>
      </c>
      <c r="D107" s="4" t="s">
        <v>1423</v>
      </c>
      <c r="E107" s="206" t="s">
        <v>630</v>
      </c>
      <c r="F107" s="134" t="s">
        <v>1312</v>
      </c>
      <c r="I107" s="204" t="s">
        <v>423</v>
      </c>
      <c r="J107" s="215" t="str">
        <f t="shared" si="5"/>
        <v>0</v>
      </c>
      <c r="K107" s="216" t="str">
        <f t="shared" si="8"/>
        <v>0</v>
      </c>
      <c r="L107" s="216" t="str">
        <f t="shared" si="6"/>
        <v>2</v>
      </c>
      <c r="M107" s="216" t="str">
        <f t="shared" si="7"/>
        <v>5</v>
      </c>
    </row>
    <row r="108" spans="3:13" x14ac:dyDescent="0.2">
      <c r="C108" s="132" t="s">
        <v>1304</v>
      </c>
      <c r="D108" s="4" t="s">
        <v>1424</v>
      </c>
      <c r="E108" s="131" t="s">
        <v>631</v>
      </c>
      <c r="F108" s="87" t="s">
        <v>293</v>
      </c>
      <c r="I108" s="131" t="s">
        <v>424</v>
      </c>
      <c r="J108" s="215" t="str">
        <f t="shared" si="5"/>
        <v>0</v>
      </c>
      <c r="K108" s="216" t="str">
        <f t="shared" si="8"/>
        <v>0</v>
      </c>
      <c r="L108" s="216" t="str">
        <f t="shared" si="6"/>
        <v>0</v>
      </c>
      <c r="M108" s="216" t="str">
        <f t="shared" si="7"/>
        <v>6</v>
      </c>
    </row>
    <row r="109" spans="3:13" x14ac:dyDescent="0.2">
      <c r="C109" s="132" t="s">
        <v>1304</v>
      </c>
      <c r="D109" s="4" t="s">
        <v>1425</v>
      </c>
      <c r="E109" s="131" t="s">
        <v>634</v>
      </c>
      <c r="F109" s="6" t="s">
        <v>1313</v>
      </c>
      <c r="I109" s="204" t="s">
        <v>425</v>
      </c>
      <c r="J109" s="215" t="str">
        <f t="shared" si="5"/>
        <v>0</v>
      </c>
      <c r="K109" s="216" t="str">
        <f t="shared" si="8"/>
        <v>0</v>
      </c>
      <c r="L109" s="216" t="str">
        <f t="shared" si="6"/>
        <v>1</v>
      </c>
      <c r="M109" s="216" t="str">
        <f t="shared" si="7"/>
        <v>6</v>
      </c>
    </row>
    <row r="110" spans="3:13" x14ac:dyDescent="0.2">
      <c r="C110" s="132" t="s">
        <v>1304</v>
      </c>
      <c r="D110" s="5" t="s">
        <v>1426</v>
      </c>
      <c r="E110" s="131" t="s">
        <v>635</v>
      </c>
      <c r="F110" s="4" t="s">
        <v>294</v>
      </c>
      <c r="I110" s="204" t="s">
        <v>426</v>
      </c>
      <c r="J110" s="215" t="str">
        <f t="shared" si="5"/>
        <v>0</v>
      </c>
      <c r="K110" s="216" t="str">
        <f t="shared" si="8"/>
        <v>0</v>
      </c>
      <c r="L110" s="216" t="str">
        <f t="shared" si="6"/>
        <v>2</v>
      </c>
      <c r="M110" s="216" t="str">
        <f t="shared" si="7"/>
        <v>6</v>
      </c>
    </row>
    <row r="111" spans="3:13" x14ac:dyDescent="0.2">
      <c r="C111" s="132" t="s">
        <v>1304</v>
      </c>
      <c r="D111" s="134" t="s">
        <v>1427</v>
      </c>
      <c r="E111" s="131" t="s">
        <v>636</v>
      </c>
      <c r="F111" s="4" t="s">
        <v>295</v>
      </c>
      <c r="I111" s="131" t="s">
        <v>427</v>
      </c>
      <c r="J111" s="215" t="str">
        <f t="shared" si="5"/>
        <v>0</v>
      </c>
      <c r="K111" s="216" t="str">
        <f t="shared" si="8"/>
        <v>0</v>
      </c>
      <c r="L111" s="216" t="str">
        <f t="shared" si="6"/>
        <v>0</v>
      </c>
      <c r="M111" s="216" t="str">
        <f t="shared" si="7"/>
        <v>7</v>
      </c>
    </row>
    <row r="112" spans="3:13" x14ac:dyDescent="0.2">
      <c r="C112" s="132" t="s">
        <v>1304</v>
      </c>
      <c r="D112" s="4" t="s">
        <v>1428</v>
      </c>
      <c r="E112" s="131" t="s">
        <v>637</v>
      </c>
      <c r="F112" s="4" t="s">
        <v>296</v>
      </c>
      <c r="I112" s="204" t="s">
        <v>428</v>
      </c>
      <c r="J112" s="215" t="str">
        <f t="shared" si="5"/>
        <v>0</v>
      </c>
      <c r="K112" s="216" t="str">
        <f t="shared" si="8"/>
        <v>0</v>
      </c>
      <c r="L112" s="216" t="str">
        <f t="shared" si="6"/>
        <v>1</v>
      </c>
      <c r="M112" s="216" t="str">
        <f t="shared" si="7"/>
        <v>7</v>
      </c>
    </row>
    <row r="113" spans="3:13" x14ac:dyDescent="0.2">
      <c r="C113" s="132" t="s">
        <v>1304</v>
      </c>
      <c r="D113" s="4" t="s">
        <v>1429</v>
      </c>
      <c r="E113" s="131" t="s">
        <v>640</v>
      </c>
      <c r="F113" s="4" t="s">
        <v>297</v>
      </c>
      <c r="I113" s="204" t="s">
        <v>429</v>
      </c>
      <c r="J113" s="215" t="str">
        <f t="shared" si="5"/>
        <v>0</v>
      </c>
      <c r="K113" s="216" t="str">
        <f t="shared" si="8"/>
        <v>0</v>
      </c>
      <c r="L113" s="216" t="str">
        <f t="shared" si="6"/>
        <v>2</v>
      </c>
      <c r="M113" s="216" t="str">
        <f t="shared" si="7"/>
        <v>7</v>
      </c>
    </row>
    <row r="114" spans="3:13" x14ac:dyDescent="0.2">
      <c r="C114" s="132" t="s">
        <v>1304</v>
      </c>
      <c r="D114" s="4" t="s">
        <v>1430</v>
      </c>
      <c r="E114" s="131" t="s">
        <v>641</v>
      </c>
      <c r="F114" s="4" t="s">
        <v>298</v>
      </c>
      <c r="I114" s="204" t="s">
        <v>430</v>
      </c>
      <c r="J114" s="215" t="str">
        <f t="shared" si="5"/>
        <v>0</v>
      </c>
      <c r="K114" s="216" t="str">
        <f t="shared" si="8"/>
        <v>0</v>
      </c>
      <c r="L114" s="216" t="str">
        <f t="shared" si="6"/>
        <v>3</v>
      </c>
      <c r="M114" s="216" t="str">
        <f t="shared" si="7"/>
        <v>7</v>
      </c>
    </row>
    <row r="115" spans="3:13" x14ac:dyDescent="0.2">
      <c r="C115" s="132" t="s">
        <v>1304</v>
      </c>
      <c r="D115" s="4" t="s">
        <v>1431</v>
      </c>
      <c r="E115" s="131" t="s">
        <v>642</v>
      </c>
      <c r="F115" s="4" t="s">
        <v>299</v>
      </c>
      <c r="I115" s="131" t="s">
        <v>431</v>
      </c>
      <c r="J115" s="215" t="str">
        <f t="shared" si="5"/>
        <v>0</v>
      </c>
      <c r="K115" s="216" t="str">
        <f t="shared" si="8"/>
        <v>0</v>
      </c>
      <c r="L115" s="216" t="str">
        <f t="shared" si="6"/>
        <v>0</v>
      </c>
      <c r="M115" s="216" t="str">
        <f t="shared" si="7"/>
        <v>8</v>
      </c>
    </row>
    <row r="116" spans="3:13" ht="15" x14ac:dyDescent="0.25">
      <c r="C116" s="132" t="s">
        <v>1304</v>
      </c>
      <c r="D116" s="4" t="s">
        <v>1432</v>
      </c>
      <c r="E116" s="206" t="s">
        <v>643</v>
      </c>
      <c r="F116" s="4" t="s">
        <v>300</v>
      </c>
      <c r="I116" s="204" t="s">
        <v>432</v>
      </c>
      <c r="J116" s="215" t="str">
        <f t="shared" si="5"/>
        <v>0</v>
      </c>
      <c r="K116" s="216" t="str">
        <f t="shared" si="8"/>
        <v>0</v>
      </c>
      <c r="L116" s="216" t="str">
        <f t="shared" si="6"/>
        <v>1</v>
      </c>
      <c r="M116" s="216" t="str">
        <f t="shared" si="7"/>
        <v>8</v>
      </c>
    </row>
    <row r="117" spans="3:13" x14ac:dyDescent="0.2">
      <c r="C117" s="132" t="s">
        <v>1304</v>
      </c>
      <c r="D117" s="4" t="s">
        <v>1433</v>
      </c>
      <c r="E117" s="131" t="s">
        <v>644</v>
      </c>
      <c r="F117" s="4" t="s">
        <v>301</v>
      </c>
      <c r="I117" s="204" t="s">
        <v>433</v>
      </c>
      <c r="J117" s="215" t="str">
        <f t="shared" si="5"/>
        <v>0</v>
      </c>
      <c r="K117" s="216" t="str">
        <f t="shared" si="8"/>
        <v>0</v>
      </c>
      <c r="L117" s="216" t="str">
        <f t="shared" si="6"/>
        <v>2</v>
      </c>
      <c r="M117" s="216" t="str">
        <f t="shared" si="7"/>
        <v>8</v>
      </c>
    </row>
    <row r="118" spans="3:13" x14ac:dyDescent="0.2">
      <c r="C118" s="132" t="s">
        <v>1304</v>
      </c>
      <c r="D118" s="4" t="s">
        <v>1434</v>
      </c>
      <c r="E118" s="131" t="s">
        <v>647</v>
      </c>
      <c r="F118" s="4" t="s">
        <v>302</v>
      </c>
      <c r="I118" s="204" t="s">
        <v>434</v>
      </c>
      <c r="J118" s="215" t="str">
        <f t="shared" si="5"/>
        <v>0</v>
      </c>
      <c r="K118" s="216" t="str">
        <f t="shared" si="8"/>
        <v>0</v>
      </c>
      <c r="L118" s="216" t="str">
        <f t="shared" si="6"/>
        <v>3</v>
      </c>
      <c r="M118" s="216" t="str">
        <f t="shared" si="7"/>
        <v>8</v>
      </c>
    </row>
    <row r="119" spans="3:13" x14ac:dyDescent="0.2">
      <c r="C119" s="132" t="s">
        <v>1304</v>
      </c>
      <c r="D119" s="4" t="s">
        <v>1435</v>
      </c>
      <c r="E119" s="131" t="s">
        <v>648</v>
      </c>
      <c r="F119" s="4" t="s">
        <v>303</v>
      </c>
      <c r="I119" s="204" t="s">
        <v>435</v>
      </c>
      <c r="J119" s="215" t="str">
        <f t="shared" si="5"/>
        <v>0</v>
      </c>
      <c r="K119" s="216" t="str">
        <f t="shared" si="8"/>
        <v>0</v>
      </c>
      <c r="L119" s="216" t="str">
        <f t="shared" si="6"/>
        <v>4</v>
      </c>
      <c r="M119" s="216" t="str">
        <f t="shared" si="7"/>
        <v>8</v>
      </c>
    </row>
    <row r="120" spans="3:13" x14ac:dyDescent="0.2">
      <c r="C120" s="132" t="s">
        <v>1304</v>
      </c>
      <c r="D120" s="4" t="s">
        <v>1436</v>
      </c>
      <c r="E120" s="131" t="s">
        <v>652</v>
      </c>
      <c r="F120" s="4" t="s">
        <v>304</v>
      </c>
      <c r="I120" s="204" t="s">
        <v>436</v>
      </c>
      <c r="J120" s="215" t="str">
        <f t="shared" si="5"/>
        <v>0</v>
      </c>
      <c r="K120" s="216" t="str">
        <f t="shared" si="8"/>
        <v>0</v>
      </c>
      <c r="L120" s="216" t="str">
        <f t="shared" si="6"/>
        <v>5</v>
      </c>
      <c r="M120" s="216" t="str">
        <f t="shared" si="7"/>
        <v>8</v>
      </c>
    </row>
    <row r="121" spans="3:13" x14ac:dyDescent="0.2">
      <c r="C121" s="132" t="s">
        <v>1304</v>
      </c>
      <c r="D121" s="4" t="s">
        <v>1437</v>
      </c>
      <c r="E121" s="131" t="s">
        <v>653</v>
      </c>
      <c r="F121" s="4" t="s">
        <v>305</v>
      </c>
      <c r="I121" s="204" t="s">
        <v>437</v>
      </c>
      <c r="J121" s="215" t="str">
        <f t="shared" si="5"/>
        <v>0</v>
      </c>
      <c r="K121" s="216" t="str">
        <f t="shared" si="8"/>
        <v>0</v>
      </c>
      <c r="L121" s="216" t="str">
        <f t="shared" si="6"/>
        <v>6</v>
      </c>
      <c r="M121" s="216" t="str">
        <f t="shared" si="7"/>
        <v>8</v>
      </c>
    </row>
    <row r="122" spans="3:13" x14ac:dyDescent="0.2">
      <c r="C122" s="132" t="s">
        <v>1304</v>
      </c>
      <c r="D122" s="4" t="s">
        <v>1438</v>
      </c>
      <c r="E122" s="131" t="s">
        <v>656</v>
      </c>
      <c r="F122" s="4" t="s">
        <v>306</v>
      </c>
      <c r="I122" s="204" t="s">
        <v>438</v>
      </c>
      <c r="J122" s="215" t="str">
        <f t="shared" si="5"/>
        <v>0</v>
      </c>
      <c r="K122" s="216" t="str">
        <f t="shared" si="8"/>
        <v>0</v>
      </c>
      <c r="L122" s="216" t="str">
        <f t="shared" si="6"/>
        <v>9</v>
      </c>
      <c r="M122" s="216" t="str">
        <f t="shared" si="7"/>
        <v>8</v>
      </c>
    </row>
    <row r="123" spans="3:13" ht="15" x14ac:dyDescent="0.25">
      <c r="C123" s="132" t="s">
        <v>1304</v>
      </c>
      <c r="D123" s="4" t="s">
        <v>1439</v>
      </c>
      <c r="E123" s="206" t="s">
        <v>657</v>
      </c>
      <c r="F123" s="4" t="s">
        <v>307</v>
      </c>
      <c r="I123" s="131" t="s">
        <v>439</v>
      </c>
      <c r="J123" s="215" t="str">
        <f t="shared" si="5"/>
        <v>0</v>
      </c>
      <c r="K123" s="216" t="str">
        <f t="shared" si="8"/>
        <v>0</v>
      </c>
      <c r="L123" s="216" t="str">
        <f t="shared" si="6"/>
        <v>0</v>
      </c>
      <c r="M123" s="216" t="str">
        <f t="shared" si="7"/>
        <v>9</v>
      </c>
    </row>
    <row r="124" spans="3:13" x14ac:dyDescent="0.2">
      <c r="C124" s="132" t="s">
        <v>1304</v>
      </c>
      <c r="D124" s="4" t="s">
        <v>1440</v>
      </c>
      <c r="E124" s="131" t="s">
        <v>658</v>
      </c>
      <c r="F124" s="4" t="s">
        <v>308</v>
      </c>
      <c r="I124" s="204" t="s">
        <v>440</v>
      </c>
      <c r="J124" s="215" t="str">
        <f t="shared" si="5"/>
        <v>0</v>
      </c>
      <c r="K124" s="216" t="str">
        <f t="shared" si="8"/>
        <v>0</v>
      </c>
      <c r="L124" s="216" t="str">
        <f t="shared" si="6"/>
        <v>1</v>
      </c>
      <c r="M124" s="216" t="str">
        <f t="shared" si="7"/>
        <v>9</v>
      </c>
    </row>
    <row r="125" spans="3:13" x14ac:dyDescent="0.2">
      <c r="C125" s="132" t="s">
        <v>1304</v>
      </c>
      <c r="D125" s="4" t="s">
        <v>1441</v>
      </c>
      <c r="E125" s="131" t="s">
        <v>664</v>
      </c>
      <c r="F125" s="4" t="s">
        <v>309</v>
      </c>
      <c r="I125" s="204" t="s">
        <v>441</v>
      </c>
      <c r="J125" s="215" t="str">
        <f t="shared" si="5"/>
        <v>0</v>
      </c>
      <c r="K125" s="216" t="str">
        <f t="shared" si="8"/>
        <v>0</v>
      </c>
      <c r="L125" s="216" t="str">
        <f t="shared" si="6"/>
        <v>2</v>
      </c>
      <c r="M125" s="216" t="str">
        <f t="shared" si="7"/>
        <v>9</v>
      </c>
    </row>
    <row r="126" spans="3:13" ht="15" x14ac:dyDescent="0.25">
      <c r="C126" s="132" t="s">
        <v>1304</v>
      </c>
      <c r="D126" s="4" t="s">
        <v>1442</v>
      </c>
      <c r="E126" s="131" t="s">
        <v>671</v>
      </c>
      <c r="F126" s="4" t="s">
        <v>310</v>
      </c>
      <c r="I126" s="206" t="s">
        <v>442</v>
      </c>
      <c r="J126" s="215" t="str">
        <f t="shared" si="5"/>
        <v>0</v>
      </c>
      <c r="K126" s="216" t="str">
        <f t="shared" si="8"/>
        <v>0</v>
      </c>
      <c r="L126" s="216" t="str">
        <f t="shared" si="6"/>
        <v>0</v>
      </c>
      <c r="M126" s="216" t="str">
        <f t="shared" si="7"/>
        <v>0</v>
      </c>
    </row>
    <row r="127" spans="3:13" x14ac:dyDescent="0.2">
      <c r="C127" s="132" t="s">
        <v>1304</v>
      </c>
      <c r="D127" s="4" t="s">
        <v>1443</v>
      </c>
      <c r="E127" s="131" t="s">
        <v>672</v>
      </c>
      <c r="F127" s="4" t="s">
        <v>311</v>
      </c>
      <c r="I127" s="204" t="s">
        <v>443</v>
      </c>
      <c r="J127" s="215" t="str">
        <f t="shared" si="5"/>
        <v>0</v>
      </c>
      <c r="K127" s="216" t="str">
        <f t="shared" si="8"/>
        <v>0</v>
      </c>
      <c r="L127" s="216" t="str">
        <f t="shared" si="6"/>
        <v>1</v>
      </c>
      <c r="M127" s="216" t="str">
        <f t="shared" si="7"/>
        <v>0</v>
      </c>
    </row>
    <row r="128" spans="3:13" x14ac:dyDescent="0.2">
      <c r="C128" s="132" t="s">
        <v>1304</v>
      </c>
      <c r="D128" s="4" t="s">
        <v>1444</v>
      </c>
      <c r="E128" s="131" t="s">
        <v>675</v>
      </c>
      <c r="F128" s="4" t="s">
        <v>312</v>
      </c>
      <c r="I128" s="204" t="s">
        <v>444</v>
      </c>
      <c r="J128" s="215" t="str">
        <f t="shared" si="5"/>
        <v>0</v>
      </c>
      <c r="K128" s="216" t="str">
        <f t="shared" si="8"/>
        <v>0</v>
      </c>
      <c r="L128" s="216" t="str">
        <f t="shared" si="6"/>
        <v>2</v>
      </c>
      <c r="M128" s="216" t="str">
        <f t="shared" si="7"/>
        <v>0</v>
      </c>
    </row>
    <row r="129" spans="3:13" ht="15" x14ac:dyDescent="0.25">
      <c r="C129" s="132" t="s">
        <v>1304</v>
      </c>
      <c r="D129" s="4" t="s">
        <v>1445</v>
      </c>
      <c r="E129" s="206" t="s">
        <v>683</v>
      </c>
      <c r="F129" s="4" t="s">
        <v>313</v>
      </c>
      <c r="I129" s="204" t="s">
        <v>445</v>
      </c>
      <c r="J129" s="215" t="str">
        <f t="shared" si="5"/>
        <v>0</v>
      </c>
      <c r="K129" s="216" t="str">
        <f t="shared" si="8"/>
        <v>0</v>
      </c>
      <c r="L129" s="216" t="str">
        <f t="shared" si="6"/>
        <v>3</v>
      </c>
      <c r="M129" s="216" t="str">
        <f t="shared" si="7"/>
        <v>0</v>
      </c>
    </row>
    <row r="130" spans="3:13" x14ac:dyDescent="0.2">
      <c r="C130" s="132" t="s">
        <v>1304</v>
      </c>
      <c r="D130" s="4" t="s">
        <v>1446</v>
      </c>
      <c r="E130" s="131" t="s">
        <v>684</v>
      </c>
      <c r="F130" s="4" t="s">
        <v>314</v>
      </c>
      <c r="I130" s="204" t="s">
        <v>446</v>
      </c>
      <c r="J130" s="215" t="str">
        <f t="shared" si="5"/>
        <v>0</v>
      </c>
      <c r="K130" s="216" t="str">
        <f t="shared" si="8"/>
        <v>0</v>
      </c>
      <c r="L130" s="216" t="str">
        <f t="shared" si="6"/>
        <v>4</v>
      </c>
      <c r="M130" s="216" t="str">
        <f t="shared" si="7"/>
        <v>0</v>
      </c>
    </row>
    <row r="131" spans="3:13" x14ac:dyDescent="0.2">
      <c r="C131" s="132" t="s">
        <v>1304</v>
      </c>
      <c r="D131" s="4" t="s">
        <v>1447</v>
      </c>
      <c r="E131" s="131" t="s">
        <v>685</v>
      </c>
      <c r="F131" s="4" t="s">
        <v>315</v>
      </c>
      <c r="I131" s="204" t="s">
        <v>447</v>
      </c>
      <c r="J131" s="215" t="str">
        <f t="shared" si="5"/>
        <v>0</v>
      </c>
      <c r="K131" s="216" t="str">
        <f t="shared" si="8"/>
        <v>0</v>
      </c>
      <c r="L131" s="216" t="str">
        <f t="shared" si="6"/>
        <v>5</v>
      </c>
      <c r="M131" s="216" t="str">
        <f t="shared" si="7"/>
        <v>0</v>
      </c>
    </row>
    <row r="132" spans="3:13" x14ac:dyDescent="0.2">
      <c r="C132" s="132" t="s">
        <v>1304</v>
      </c>
      <c r="D132" s="4" t="s">
        <v>1448</v>
      </c>
      <c r="E132" s="131" t="s">
        <v>686</v>
      </c>
      <c r="F132" s="4" t="s">
        <v>316</v>
      </c>
      <c r="I132" s="204" t="s">
        <v>448</v>
      </c>
      <c r="J132" s="215" t="str">
        <f t="shared" ref="J132:J195" si="9">LEFT(RIGHT(LEFT(I132,6),1),1)</f>
        <v>0</v>
      </c>
      <c r="K132" s="216" t="str">
        <f t="shared" si="8"/>
        <v>0</v>
      </c>
      <c r="L132" s="216" t="str">
        <f t="shared" ref="L132:L195" si="10">LEFT(RIGHT(LEFT(I132,6),3),1)</f>
        <v>6</v>
      </c>
      <c r="M132" s="216" t="str">
        <f t="shared" ref="M132:M195" si="11">LEFT(RIGHT(LEFT(I132,6),4),1)</f>
        <v>0</v>
      </c>
    </row>
    <row r="133" spans="3:13" ht="15" x14ac:dyDescent="0.25">
      <c r="C133" s="132" t="s">
        <v>1304</v>
      </c>
      <c r="D133" s="4" t="s">
        <v>1449</v>
      </c>
      <c r="E133" s="206" t="s">
        <v>689</v>
      </c>
      <c r="F133" s="4" t="s">
        <v>317</v>
      </c>
      <c r="I133" s="204" t="s">
        <v>449</v>
      </c>
      <c r="J133" s="215" t="str">
        <f t="shared" si="9"/>
        <v>0</v>
      </c>
      <c r="K133" s="216" t="str">
        <f t="shared" si="8"/>
        <v>0</v>
      </c>
      <c r="L133" s="216" t="str">
        <f t="shared" si="10"/>
        <v>7</v>
      </c>
      <c r="M133" s="216" t="str">
        <f t="shared" si="11"/>
        <v>0</v>
      </c>
    </row>
    <row r="134" spans="3:13" ht="15" x14ac:dyDescent="0.25">
      <c r="C134" s="132" t="s">
        <v>1304</v>
      </c>
      <c r="D134" s="4" t="s">
        <v>1450</v>
      </c>
      <c r="E134" s="131" t="s">
        <v>690</v>
      </c>
      <c r="F134" s="6" t="s">
        <v>1314</v>
      </c>
      <c r="I134" s="206" t="s">
        <v>450</v>
      </c>
      <c r="J134" s="215" t="str">
        <f t="shared" si="9"/>
        <v>0</v>
      </c>
      <c r="K134" s="216" t="str">
        <f t="shared" si="8"/>
        <v>0</v>
      </c>
      <c r="L134" s="216" t="str">
        <f t="shared" si="10"/>
        <v>0</v>
      </c>
      <c r="M134" s="216" t="str">
        <f t="shared" si="11"/>
        <v>0</v>
      </c>
    </row>
    <row r="135" spans="3:13" ht="15" x14ac:dyDescent="0.25">
      <c r="C135" s="132" t="s">
        <v>1304</v>
      </c>
      <c r="D135" s="4" t="s">
        <v>1451</v>
      </c>
      <c r="E135" s="131" t="s">
        <v>693</v>
      </c>
      <c r="F135" s="5" t="s">
        <v>318</v>
      </c>
      <c r="I135" s="206" t="s">
        <v>451</v>
      </c>
      <c r="J135" s="215" t="str">
        <f t="shared" si="9"/>
        <v>0</v>
      </c>
      <c r="K135" s="216" t="str">
        <f t="shared" si="8"/>
        <v>0</v>
      </c>
      <c r="L135" s="216" t="str">
        <f t="shared" si="10"/>
        <v>0</v>
      </c>
      <c r="M135" s="216" t="str">
        <f t="shared" si="11"/>
        <v>0</v>
      </c>
    </row>
    <row r="136" spans="3:13" x14ac:dyDescent="0.2">
      <c r="C136" s="132" t="s">
        <v>1304</v>
      </c>
      <c r="D136" s="4" t="s">
        <v>1452</v>
      </c>
      <c r="E136" s="131" t="s">
        <v>694</v>
      </c>
      <c r="I136" s="131" t="s">
        <v>452</v>
      </c>
      <c r="J136" s="215" t="str">
        <f t="shared" si="9"/>
        <v>0</v>
      </c>
      <c r="K136" s="216" t="str">
        <f t="shared" ref="K136:K199" si="12">LEFT(RIGHT(LEFT(I136,6),2),1)</f>
        <v>0</v>
      </c>
      <c r="L136" s="216" t="str">
        <f t="shared" si="10"/>
        <v>0</v>
      </c>
      <c r="M136" s="216" t="str">
        <f t="shared" si="11"/>
        <v>1</v>
      </c>
    </row>
    <row r="137" spans="3:13" x14ac:dyDescent="0.2">
      <c r="C137" s="132" t="s">
        <v>1304</v>
      </c>
      <c r="D137" s="4" t="s">
        <v>1453</v>
      </c>
      <c r="E137" s="131" t="s">
        <v>695</v>
      </c>
      <c r="I137" s="131" t="s">
        <v>453</v>
      </c>
      <c r="J137" s="215" t="str">
        <f t="shared" si="9"/>
        <v>0</v>
      </c>
      <c r="K137" s="216" t="str">
        <f t="shared" si="12"/>
        <v>0</v>
      </c>
      <c r="L137" s="216" t="str">
        <f t="shared" si="10"/>
        <v>0</v>
      </c>
      <c r="M137" s="216" t="str">
        <f t="shared" si="11"/>
        <v>2</v>
      </c>
    </row>
    <row r="138" spans="3:13" x14ac:dyDescent="0.2">
      <c r="C138" s="132" t="s">
        <v>1304</v>
      </c>
      <c r="D138" s="4" t="s">
        <v>1454</v>
      </c>
      <c r="E138" s="131" t="s">
        <v>696</v>
      </c>
      <c r="I138" s="131" t="s">
        <v>454</v>
      </c>
      <c r="J138" s="215" t="str">
        <f t="shared" si="9"/>
        <v>0</v>
      </c>
      <c r="K138" s="216" t="str">
        <f t="shared" si="12"/>
        <v>0</v>
      </c>
      <c r="L138" s="216" t="str">
        <f t="shared" si="10"/>
        <v>0</v>
      </c>
      <c r="M138" s="216" t="str">
        <f t="shared" si="11"/>
        <v>3</v>
      </c>
    </row>
    <row r="139" spans="3:13" ht="15" x14ac:dyDescent="0.25">
      <c r="C139" s="132" t="s">
        <v>1304</v>
      </c>
      <c r="D139" s="4" t="s">
        <v>1455</v>
      </c>
      <c r="E139" s="206" t="s">
        <v>700</v>
      </c>
      <c r="I139" s="131" t="s">
        <v>455</v>
      </c>
      <c r="J139" s="215" t="str">
        <f t="shared" si="9"/>
        <v>0</v>
      </c>
      <c r="K139" s="216" t="str">
        <f t="shared" si="12"/>
        <v>0</v>
      </c>
      <c r="L139" s="216" t="str">
        <f t="shared" si="10"/>
        <v>0</v>
      </c>
      <c r="M139" s="216" t="str">
        <f t="shared" si="11"/>
        <v>9</v>
      </c>
    </row>
    <row r="140" spans="3:13" ht="15" x14ac:dyDescent="0.25">
      <c r="C140" s="132" t="s">
        <v>1304</v>
      </c>
      <c r="D140" s="4" t="s">
        <v>1456</v>
      </c>
      <c r="E140" s="206" t="s">
        <v>705</v>
      </c>
      <c r="I140" s="204" t="s">
        <v>456</v>
      </c>
      <c r="J140" s="215" t="str">
        <f t="shared" si="9"/>
        <v>0</v>
      </c>
      <c r="K140" s="216" t="str">
        <f t="shared" si="12"/>
        <v>0</v>
      </c>
      <c r="L140" s="216" t="str">
        <f t="shared" si="10"/>
        <v>1</v>
      </c>
      <c r="M140" s="216" t="str">
        <f t="shared" si="11"/>
        <v>9</v>
      </c>
    </row>
    <row r="141" spans="3:13" x14ac:dyDescent="0.2">
      <c r="C141" s="132" t="s">
        <v>1304</v>
      </c>
      <c r="D141" s="4" t="s">
        <v>1457</v>
      </c>
      <c r="E141" s="131" t="s">
        <v>706</v>
      </c>
      <c r="I141" s="204" t="s">
        <v>457</v>
      </c>
      <c r="J141" s="215" t="str">
        <f t="shared" si="9"/>
        <v>0</v>
      </c>
      <c r="K141" s="216" t="str">
        <f t="shared" si="12"/>
        <v>0</v>
      </c>
      <c r="L141" s="216" t="str">
        <f t="shared" si="10"/>
        <v>2</v>
      </c>
      <c r="M141" s="216" t="str">
        <f t="shared" si="11"/>
        <v>9</v>
      </c>
    </row>
    <row r="142" spans="3:13" x14ac:dyDescent="0.2">
      <c r="C142" s="132" t="s">
        <v>1304</v>
      </c>
      <c r="D142" s="4" t="s">
        <v>1458</v>
      </c>
      <c r="E142" s="131" t="s">
        <v>710</v>
      </c>
      <c r="I142" s="204" t="s">
        <v>458</v>
      </c>
      <c r="J142" s="215" t="str">
        <f t="shared" si="9"/>
        <v>0</v>
      </c>
      <c r="K142" s="216" t="str">
        <f t="shared" si="12"/>
        <v>0</v>
      </c>
      <c r="L142" s="216" t="str">
        <f t="shared" si="10"/>
        <v>3</v>
      </c>
      <c r="M142" s="216" t="str">
        <f t="shared" si="11"/>
        <v>9</v>
      </c>
    </row>
    <row r="143" spans="3:13" x14ac:dyDescent="0.2">
      <c r="C143" s="132" t="s">
        <v>1304</v>
      </c>
      <c r="D143" s="4" t="s">
        <v>1459</v>
      </c>
      <c r="E143" s="131" t="s">
        <v>711</v>
      </c>
      <c r="I143" s="204" t="s">
        <v>459</v>
      </c>
      <c r="J143" s="215" t="str">
        <f t="shared" si="9"/>
        <v>0</v>
      </c>
      <c r="K143" s="216" t="str">
        <f t="shared" si="12"/>
        <v>0</v>
      </c>
      <c r="L143" s="216" t="str">
        <f t="shared" si="10"/>
        <v>4</v>
      </c>
      <c r="M143" s="216" t="str">
        <f t="shared" si="11"/>
        <v>9</v>
      </c>
    </row>
    <row r="144" spans="3:13" x14ac:dyDescent="0.2">
      <c r="C144" s="132" t="s">
        <v>1304</v>
      </c>
      <c r="D144" s="4" t="s">
        <v>1460</v>
      </c>
      <c r="E144" s="131" t="s">
        <v>712</v>
      </c>
      <c r="I144" s="204" t="s">
        <v>460</v>
      </c>
      <c r="J144" s="215" t="str">
        <f t="shared" si="9"/>
        <v>0</v>
      </c>
      <c r="K144" s="216" t="str">
        <f t="shared" si="12"/>
        <v>0</v>
      </c>
      <c r="L144" s="216" t="str">
        <f t="shared" si="10"/>
        <v>5</v>
      </c>
      <c r="M144" s="216" t="str">
        <f t="shared" si="11"/>
        <v>9</v>
      </c>
    </row>
    <row r="145" spans="3:13" x14ac:dyDescent="0.2">
      <c r="C145" s="132" t="s">
        <v>1304</v>
      </c>
      <c r="D145" s="4" t="s">
        <v>1461</v>
      </c>
      <c r="E145" s="131" t="s">
        <v>713</v>
      </c>
      <c r="I145" s="204" t="s">
        <v>461</v>
      </c>
      <c r="J145" s="215" t="str">
        <f t="shared" si="9"/>
        <v>0</v>
      </c>
      <c r="K145" s="216" t="str">
        <f t="shared" si="12"/>
        <v>0</v>
      </c>
      <c r="L145" s="216" t="str">
        <f t="shared" si="10"/>
        <v>6</v>
      </c>
      <c r="M145" s="216" t="str">
        <f t="shared" si="11"/>
        <v>9</v>
      </c>
    </row>
    <row r="146" spans="3:13" x14ac:dyDescent="0.2">
      <c r="C146" s="132" t="s">
        <v>1304</v>
      </c>
      <c r="D146" s="4" t="s">
        <v>1462</v>
      </c>
      <c r="E146" s="131" t="s">
        <v>714</v>
      </c>
      <c r="I146" s="204" t="s">
        <v>462</v>
      </c>
      <c r="J146" s="215" t="str">
        <f t="shared" si="9"/>
        <v>0</v>
      </c>
      <c r="K146" s="216" t="str">
        <f t="shared" si="12"/>
        <v>0</v>
      </c>
      <c r="L146" s="216" t="str">
        <f t="shared" si="10"/>
        <v>9</v>
      </c>
      <c r="M146" s="216" t="str">
        <f t="shared" si="11"/>
        <v>9</v>
      </c>
    </row>
    <row r="147" spans="3:13" ht="15" x14ac:dyDescent="0.25">
      <c r="C147" s="132" t="s">
        <v>1304</v>
      </c>
      <c r="D147" s="4" t="s">
        <v>1463</v>
      </c>
      <c r="E147" s="206" t="s">
        <v>717</v>
      </c>
      <c r="I147" s="206" t="s">
        <v>463</v>
      </c>
      <c r="J147" s="215" t="str">
        <f t="shared" si="9"/>
        <v>0</v>
      </c>
      <c r="K147" s="216" t="str">
        <f t="shared" si="12"/>
        <v>0</v>
      </c>
      <c r="L147" s="216" t="str">
        <f t="shared" si="10"/>
        <v>0</v>
      </c>
      <c r="M147" s="216" t="str">
        <f t="shared" si="11"/>
        <v>0</v>
      </c>
    </row>
    <row r="148" spans="3:13" x14ac:dyDescent="0.2">
      <c r="C148" s="132" t="s">
        <v>1304</v>
      </c>
      <c r="D148" s="4" t="s">
        <v>1464</v>
      </c>
      <c r="E148" s="131" t="s">
        <v>718</v>
      </c>
      <c r="I148" s="131" t="s">
        <v>464</v>
      </c>
      <c r="J148" s="215" t="str">
        <f t="shared" si="9"/>
        <v>0</v>
      </c>
      <c r="K148" s="216" t="str">
        <f t="shared" si="12"/>
        <v>0</v>
      </c>
      <c r="L148" s="216" t="str">
        <f t="shared" si="10"/>
        <v>0</v>
      </c>
      <c r="M148" s="216" t="str">
        <f t="shared" si="11"/>
        <v>1</v>
      </c>
    </row>
    <row r="149" spans="3:13" x14ac:dyDescent="0.2">
      <c r="C149" s="132" t="s">
        <v>1304</v>
      </c>
      <c r="D149" s="4" t="s">
        <v>1465</v>
      </c>
      <c r="E149" s="131" t="s">
        <v>729</v>
      </c>
      <c r="I149" s="204" t="s">
        <v>465</v>
      </c>
      <c r="J149" s="215" t="str">
        <f t="shared" si="9"/>
        <v>0</v>
      </c>
      <c r="K149" s="216" t="str">
        <f t="shared" si="12"/>
        <v>0</v>
      </c>
      <c r="L149" s="216" t="str">
        <f t="shared" si="10"/>
        <v>1</v>
      </c>
      <c r="M149" s="216" t="str">
        <f t="shared" si="11"/>
        <v>1</v>
      </c>
    </row>
    <row r="150" spans="3:13" ht="15" x14ac:dyDescent="0.25">
      <c r="C150" s="132" t="s">
        <v>1304</v>
      </c>
      <c r="D150" s="4" t="s">
        <v>1466</v>
      </c>
      <c r="E150" s="206" t="s">
        <v>730</v>
      </c>
      <c r="I150" s="204" t="s">
        <v>466</v>
      </c>
      <c r="J150" s="215" t="str">
        <f t="shared" si="9"/>
        <v>0</v>
      </c>
      <c r="K150" s="216" t="str">
        <f t="shared" si="12"/>
        <v>0</v>
      </c>
      <c r="L150" s="216" t="str">
        <f t="shared" si="10"/>
        <v>2</v>
      </c>
      <c r="M150" s="216" t="str">
        <f t="shared" si="11"/>
        <v>1</v>
      </c>
    </row>
    <row r="151" spans="3:13" x14ac:dyDescent="0.2">
      <c r="C151" s="132" t="s">
        <v>1304</v>
      </c>
      <c r="D151" s="4" t="s">
        <v>1467</v>
      </c>
      <c r="E151" s="131" t="s">
        <v>731</v>
      </c>
      <c r="I151" s="204" t="s">
        <v>467</v>
      </c>
      <c r="J151" s="215" t="str">
        <f t="shared" si="9"/>
        <v>0</v>
      </c>
      <c r="K151" s="216" t="str">
        <f t="shared" si="12"/>
        <v>0</v>
      </c>
      <c r="L151" s="216" t="str">
        <f t="shared" si="10"/>
        <v>3</v>
      </c>
      <c r="M151" s="216" t="str">
        <f t="shared" si="11"/>
        <v>1</v>
      </c>
    </row>
    <row r="152" spans="3:13" x14ac:dyDescent="0.2">
      <c r="C152" s="132" t="s">
        <v>1304</v>
      </c>
      <c r="D152" s="5" t="s">
        <v>1468</v>
      </c>
      <c r="E152" s="131" t="s">
        <v>736</v>
      </c>
      <c r="I152" s="204" t="s">
        <v>468</v>
      </c>
      <c r="J152" s="215" t="str">
        <f t="shared" si="9"/>
        <v>0</v>
      </c>
      <c r="K152" s="216" t="str">
        <f t="shared" si="12"/>
        <v>0</v>
      </c>
      <c r="L152" s="216" t="str">
        <f t="shared" si="10"/>
        <v>4</v>
      </c>
      <c r="M152" s="216" t="str">
        <f t="shared" si="11"/>
        <v>1</v>
      </c>
    </row>
    <row r="153" spans="3:13" x14ac:dyDescent="0.2">
      <c r="C153" s="132" t="s">
        <v>1304</v>
      </c>
      <c r="D153" s="134" t="s">
        <v>1469</v>
      </c>
      <c r="E153" s="131" t="s">
        <v>740</v>
      </c>
      <c r="I153" s="204" t="s">
        <v>469</v>
      </c>
      <c r="J153" s="215" t="str">
        <f t="shared" si="9"/>
        <v>0</v>
      </c>
      <c r="K153" s="216" t="str">
        <f t="shared" si="12"/>
        <v>0</v>
      </c>
      <c r="L153" s="216" t="str">
        <f t="shared" si="10"/>
        <v>9</v>
      </c>
      <c r="M153" s="216" t="str">
        <f t="shared" si="11"/>
        <v>1</v>
      </c>
    </row>
    <row r="154" spans="3:13" ht="15" x14ac:dyDescent="0.25">
      <c r="C154" s="132" t="s">
        <v>1304</v>
      </c>
      <c r="D154" s="4" t="s">
        <v>1470</v>
      </c>
      <c r="E154" s="206" t="s">
        <v>748</v>
      </c>
      <c r="I154" s="131" t="s">
        <v>470</v>
      </c>
      <c r="J154" s="215" t="str">
        <f t="shared" si="9"/>
        <v>0</v>
      </c>
      <c r="K154" s="216" t="str">
        <f t="shared" si="12"/>
        <v>0</v>
      </c>
      <c r="L154" s="216" t="str">
        <f t="shared" si="10"/>
        <v>0</v>
      </c>
      <c r="M154" s="216" t="str">
        <f t="shared" si="11"/>
        <v>2</v>
      </c>
    </row>
    <row r="155" spans="3:13" ht="15" x14ac:dyDescent="0.25">
      <c r="C155" s="132" t="s">
        <v>1304</v>
      </c>
      <c r="D155" s="4" t="s">
        <v>1471</v>
      </c>
      <c r="E155" s="206" t="s">
        <v>749</v>
      </c>
      <c r="I155" s="131" t="s">
        <v>471</v>
      </c>
      <c r="J155" s="215" t="str">
        <f t="shared" si="9"/>
        <v>0</v>
      </c>
      <c r="K155" s="216" t="str">
        <f t="shared" si="12"/>
        <v>0</v>
      </c>
      <c r="L155" s="216" t="str">
        <f t="shared" si="10"/>
        <v>0</v>
      </c>
      <c r="M155" s="216" t="str">
        <f t="shared" si="11"/>
        <v>3</v>
      </c>
    </row>
    <row r="156" spans="3:13" ht="15" x14ac:dyDescent="0.25">
      <c r="C156" s="132" t="s">
        <v>1304</v>
      </c>
      <c r="D156" s="4" t="s">
        <v>1472</v>
      </c>
      <c r="E156" s="206" t="s">
        <v>750</v>
      </c>
      <c r="I156" s="204" t="s">
        <v>472</v>
      </c>
      <c r="J156" s="215" t="str">
        <f t="shared" si="9"/>
        <v>0</v>
      </c>
      <c r="K156" s="216" t="str">
        <f t="shared" si="12"/>
        <v>0</v>
      </c>
      <c r="L156" s="216" t="str">
        <f t="shared" si="10"/>
        <v>1</v>
      </c>
      <c r="M156" s="216" t="str">
        <f t="shared" si="11"/>
        <v>3</v>
      </c>
    </row>
    <row r="157" spans="3:13" x14ac:dyDescent="0.2">
      <c r="C157" s="132" t="s">
        <v>1304</v>
      </c>
      <c r="D157" s="4" t="s">
        <v>1473</v>
      </c>
      <c r="E157" s="131" t="s">
        <v>751</v>
      </c>
      <c r="I157" s="204" t="s">
        <v>473</v>
      </c>
      <c r="J157" s="215" t="str">
        <f t="shared" si="9"/>
        <v>0</v>
      </c>
      <c r="K157" s="216" t="str">
        <f t="shared" si="12"/>
        <v>0</v>
      </c>
      <c r="L157" s="216" t="str">
        <f t="shared" si="10"/>
        <v>9</v>
      </c>
      <c r="M157" s="216" t="str">
        <f t="shared" si="11"/>
        <v>3</v>
      </c>
    </row>
    <row r="158" spans="3:13" ht="15" x14ac:dyDescent="0.25">
      <c r="C158" s="132" t="s">
        <v>1304</v>
      </c>
      <c r="D158" s="4" t="s">
        <v>1474</v>
      </c>
      <c r="E158" s="131" t="s">
        <v>754</v>
      </c>
      <c r="I158" s="206" t="s">
        <v>474</v>
      </c>
      <c r="J158" s="215" t="str">
        <f t="shared" si="9"/>
        <v>0</v>
      </c>
      <c r="K158" s="216" t="str">
        <f t="shared" si="12"/>
        <v>0</v>
      </c>
      <c r="L158" s="216" t="str">
        <f t="shared" si="10"/>
        <v>0</v>
      </c>
      <c r="M158" s="216" t="str">
        <f t="shared" si="11"/>
        <v>0</v>
      </c>
    </row>
    <row r="159" spans="3:13" x14ac:dyDescent="0.2">
      <c r="C159" s="132" t="s">
        <v>1304</v>
      </c>
      <c r="D159" s="4" t="s">
        <v>1475</v>
      </c>
      <c r="E159" s="131" t="s">
        <v>757</v>
      </c>
      <c r="I159" s="131" t="s">
        <v>475</v>
      </c>
      <c r="J159" s="215" t="str">
        <f t="shared" si="9"/>
        <v>0</v>
      </c>
      <c r="K159" s="216" t="str">
        <f t="shared" si="12"/>
        <v>0</v>
      </c>
      <c r="L159" s="216" t="str">
        <f t="shared" si="10"/>
        <v>0</v>
      </c>
      <c r="M159" s="216" t="str">
        <f t="shared" si="11"/>
        <v>1</v>
      </c>
    </row>
    <row r="160" spans="3:13" ht="15" x14ac:dyDescent="0.25">
      <c r="C160" s="132" t="s">
        <v>1304</v>
      </c>
      <c r="D160" s="4" t="s">
        <v>1476</v>
      </c>
      <c r="E160" s="206" t="s">
        <v>760</v>
      </c>
      <c r="I160" s="204" t="s">
        <v>476</v>
      </c>
      <c r="J160" s="215" t="str">
        <f t="shared" si="9"/>
        <v>0</v>
      </c>
      <c r="K160" s="216" t="str">
        <f t="shared" si="12"/>
        <v>0</v>
      </c>
      <c r="L160" s="216" t="str">
        <f t="shared" si="10"/>
        <v>1</v>
      </c>
      <c r="M160" s="216" t="str">
        <f t="shared" si="11"/>
        <v>1</v>
      </c>
    </row>
    <row r="161" spans="3:13" ht="15" x14ac:dyDescent="0.25">
      <c r="C161" s="132" t="s">
        <v>1304</v>
      </c>
      <c r="D161" s="4" t="s">
        <v>1477</v>
      </c>
      <c r="E161" s="206" t="s">
        <v>761</v>
      </c>
      <c r="I161" s="204" t="s">
        <v>477</v>
      </c>
      <c r="J161" s="215" t="str">
        <f t="shared" si="9"/>
        <v>0</v>
      </c>
      <c r="K161" s="216" t="str">
        <f t="shared" si="12"/>
        <v>0</v>
      </c>
      <c r="L161" s="216" t="str">
        <f t="shared" si="10"/>
        <v>2</v>
      </c>
      <c r="M161" s="216" t="str">
        <f t="shared" si="11"/>
        <v>1</v>
      </c>
    </row>
    <row r="162" spans="3:13" x14ac:dyDescent="0.2">
      <c r="C162" s="132" t="s">
        <v>1304</v>
      </c>
      <c r="D162" s="4" t="s">
        <v>1478</v>
      </c>
      <c r="E162" s="131" t="s">
        <v>762</v>
      </c>
      <c r="I162" s="131" t="s">
        <v>478</v>
      </c>
      <c r="J162" s="215" t="str">
        <f t="shared" si="9"/>
        <v>0</v>
      </c>
      <c r="K162" s="216" t="str">
        <f t="shared" si="12"/>
        <v>0</v>
      </c>
      <c r="L162" s="216" t="str">
        <f t="shared" si="10"/>
        <v>0</v>
      </c>
      <c r="M162" s="216" t="str">
        <f t="shared" si="11"/>
        <v>2</v>
      </c>
    </row>
    <row r="163" spans="3:13" x14ac:dyDescent="0.2">
      <c r="C163" s="132" t="s">
        <v>1304</v>
      </c>
      <c r="D163" s="4" t="s">
        <v>1479</v>
      </c>
      <c r="E163" s="131" t="s">
        <v>763</v>
      </c>
      <c r="I163" s="204" t="s">
        <v>479</v>
      </c>
      <c r="J163" s="215" t="str">
        <f t="shared" si="9"/>
        <v>0</v>
      </c>
      <c r="K163" s="216" t="str">
        <f t="shared" si="12"/>
        <v>1</v>
      </c>
      <c r="L163" s="216" t="str">
        <f t="shared" si="10"/>
        <v>0</v>
      </c>
      <c r="M163" s="216" t="str">
        <f t="shared" si="11"/>
        <v>2</v>
      </c>
    </row>
    <row r="164" spans="3:13" ht="15" x14ac:dyDescent="0.25">
      <c r="C164" s="132" t="s">
        <v>1304</v>
      </c>
      <c r="D164" s="4" t="s">
        <v>1480</v>
      </c>
      <c r="E164" s="206" t="s">
        <v>766</v>
      </c>
      <c r="I164" s="204" t="s">
        <v>480</v>
      </c>
      <c r="J164" s="215" t="str">
        <f t="shared" si="9"/>
        <v>0</v>
      </c>
      <c r="K164" s="216" t="str">
        <f t="shared" si="12"/>
        <v>9</v>
      </c>
      <c r="L164" s="216" t="str">
        <f t="shared" si="10"/>
        <v>0</v>
      </c>
      <c r="M164" s="216" t="str">
        <f t="shared" si="11"/>
        <v>2</v>
      </c>
    </row>
    <row r="165" spans="3:13" ht="15" x14ac:dyDescent="0.25">
      <c r="C165" s="132" t="s">
        <v>1304</v>
      </c>
      <c r="D165" s="4" t="s">
        <v>1481</v>
      </c>
      <c r="E165" s="131" t="s">
        <v>767</v>
      </c>
      <c r="I165" s="206" t="s">
        <v>481</v>
      </c>
      <c r="J165" s="215" t="str">
        <f t="shared" si="9"/>
        <v>0</v>
      </c>
      <c r="K165" s="216" t="str">
        <f t="shared" si="12"/>
        <v>0</v>
      </c>
      <c r="L165" s="216" t="str">
        <f t="shared" si="10"/>
        <v>0</v>
      </c>
      <c r="M165" s="216" t="str">
        <f t="shared" si="11"/>
        <v>0</v>
      </c>
    </row>
    <row r="166" spans="3:13" x14ac:dyDescent="0.2">
      <c r="C166" s="132" t="s">
        <v>1304</v>
      </c>
      <c r="D166" s="4" t="s">
        <v>1482</v>
      </c>
      <c r="E166" s="131" t="s">
        <v>771</v>
      </c>
      <c r="I166" s="131" t="s">
        <v>482</v>
      </c>
      <c r="J166" s="215" t="str">
        <f t="shared" si="9"/>
        <v>0</v>
      </c>
      <c r="K166" s="216" t="str">
        <f t="shared" si="12"/>
        <v>0</v>
      </c>
      <c r="L166" s="216" t="str">
        <f t="shared" si="10"/>
        <v>0</v>
      </c>
      <c r="M166" s="216" t="str">
        <f t="shared" si="11"/>
        <v>1</v>
      </c>
    </row>
    <row r="167" spans="3:13" x14ac:dyDescent="0.2">
      <c r="C167" s="132" t="s">
        <v>1304</v>
      </c>
      <c r="D167" s="4" t="s">
        <v>1483</v>
      </c>
      <c r="E167" s="131" t="s">
        <v>776</v>
      </c>
      <c r="I167" s="131" t="s">
        <v>483</v>
      </c>
      <c r="J167" s="215" t="str">
        <f t="shared" si="9"/>
        <v>0</v>
      </c>
      <c r="K167" s="216" t="str">
        <f t="shared" si="12"/>
        <v>0</v>
      </c>
      <c r="L167" s="216" t="str">
        <f t="shared" si="10"/>
        <v>0</v>
      </c>
      <c r="M167" s="216" t="str">
        <f t="shared" si="11"/>
        <v>2</v>
      </c>
    </row>
    <row r="168" spans="3:13" ht="15" x14ac:dyDescent="0.25">
      <c r="C168" s="132" t="s">
        <v>1304</v>
      </c>
      <c r="D168" s="4" t="s">
        <v>1484</v>
      </c>
      <c r="E168" s="206" t="s">
        <v>779</v>
      </c>
      <c r="I168" s="204" t="s">
        <v>484</v>
      </c>
      <c r="J168" s="215" t="str">
        <f t="shared" si="9"/>
        <v>0</v>
      </c>
      <c r="K168" s="216" t="str">
        <f t="shared" si="12"/>
        <v>0</v>
      </c>
      <c r="L168" s="216" t="str">
        <f t="shared" si="10"/>
        <v>1</v>
      </c>
      <c r="M168" s="216" t="str">
        <f t="shared" si="11"/>
        <v>2</v>
      </c>
    </row>
    <row r="169" spans="3:13" x14ac:dyDescent="0.2">
      <c r="C169" s="132" t="s">
        <v>1304</v>
      </c>
      <c r="D169" s="4" t="s">
        <v>1485</v>
      </c>
      <c r="E169" s="131" t="s">
        <v>780</v>
      </c>
      <c r="I169" s="204" t="s">
        <v>485</v>
      </c>
      <c r="J169" s="215" t="str">
        <f t="shared" si="9"/>
        <v>0</v>
      </c>
      <c r="K169" s="216" t="str">
        <f t="shared" si="12"/>
        <v>0</v>
      </c>
      <c r="L169" s="216" t="str">
        <f t="shared" si="10"/>
        <v>2</v>
      </c>
      <c r="M169" s="216" t="str">
        <f t="shared" si="11"/>
        <v>2</v>
      </c>
    </row>
    <row r="170" spans="3:13" x14ac:dyDescent="0.2">
      <c r="C170" s="132" t="s">
        <v>1304</v>
      </c>
      <c r="D170" s="4" t="s">
        <v>1486</v>
      </c>
      <c r="E170" s="131" t="s">
        <v>784</v>
      </c>
      <c r="I170" s="204" t="s">
        <v>486</v>
      </c>
      <c r="J170" s="215" t="str">
        <f t="shared" si="9"/>
        <v>0</v>
      </c>
      <c r="K170" s="216" t="str">
        <f t="shared" si="12"/>
        <v>0</v>
      </c>
      <c r="L170" s="216" t="str">
        <f t="shared" si="10"/>
        <v>3</v>
      </c>
      <c r="M170" s="216" t="str">
        <f t="shared" si="11"/>
        <v>2</v>
      </c>
    </row>
    <row r="171" spans="3:13" x14ac:dyDescent="0.2">
      <c r="C171" s="132" t="s">
        <v>1304</v>
      </c>
      <c r="D171" s="4" t="s">
        <v>1487</v>
      </c>
      <c r="E171" s="131" t="s">
        <v>788</v>
      </c>
      <c r="I171" s="204" t="s">
        <v>487</v>
      </c>
      <c r="J171" s="215" t="str">
        <f t="shared" si="9"/>
        <v>0</v>
      </c>
      <c r="K171" s="216" t="str">
        <f t="shared" si="12"/>
        <v>0</v>
      </c>
      <c r="L171" s="216" t="str">
        <f t="shared" si="10"/>
        <v>4</v>
      </c>
      <c r="M171" s="216" t="str">
        <f t="shared" si="11"/>
        <v>2</v>
      </c>
    </row>
    <row r="172" spans="3:13" x14ac:dyDescent="0.2">
      <c r="C172" s="132" t="s">
        <v>1304</v>
      </c>
      <c r="D172" s="4" t="s">
        <v>1488</v>
      </c>
      <c r="E172" s="131" t="s">
        <v>796</v>
      </c>
      <c r="I172" s="204" t="s">
        <v>488</v>
      </c>
      <c r="J172" s="215" t="str">
        <f t="shared" si="9"/>
        <v>0</v>
      </c>
      <c r="K172" s="216" t="str">
        <f t="shared" si="12"/>
        <v>0</v>
      </c>
      <c r="L172" s="216" t="str">
        <f t="shared" si="10"/>
        <v>9</v>
      </c>
      <c r="M172" s="216" t="str">
        <f t="shared" si="11"/>
        <v>2</v>
      </c>
    </row>
    <row r="173" spans="3:13" ht="15" x14ac:dyDescent="0.25">
      <c r="C173" s="132" t="s">
        <v>1304</v>
      </c>
      <c r="D173" s="4" t="s">
        <v>1489</v>
      </c>
      <c r="E173" s="206" t="s">
        <v>801</v>
      </c>
      <c r="I173" s="206" t="s">
        <v>489</v>
      </c>
      <c r="J173" s="215" t="str">
        <f t="shared" si="9"/>
        <v>0</v>
      </c>
      <c r="K173" s="216" t="str">
        <f t="shared" si="12"/>
        <v>0</v>
      </c>
      <c r="L173" s="216" t="str">
        <f t="shared" si="10"/>
        <v>0</v>
      </c>
      <c r="M173" s="216" t="str">
        <f t="shared" si="11"/>
        <v>0</v>
      </c>
    </row>
    <row r="174" spans="3:13" x14ac:dyDescent="0.2">
      <c r="C174" s="132" t="s">
        <v>1304</v>
      </c>
      <c r="D174" s="4" t="s">
        <v>1490</v>
      </c>
      <c r="E174" s="131" t="s">
        <v>802</v>
      </c>
      <c r="I174" s="131" t="s">
        <v>490</v>
      </c>
      <c r="J174" s="215" t="str">
        <f t="shared" si="9"/>
        <v>0</v>
      </c>
      <c r="K174" s="216" t="str">
        <f t="shared" si="12"/>
        <v>0</v>
      </c>
      <c r="L174" s="216" t="str">
        <f t="shared" si="10"/>
        <v>0</v>
      </c>
      <c r="M174" s="216" t="str">
        <f t="shared" si="11"/>
        <v>1</v>
      </c>
    </row>
    <row r="175" spans="3:13" x14ac:dyDescent="0.2">
      <c r="C175" s="132" t="s">
        <v>1304</v>
      </c>
      <c r="D175" s="4" t="s">
        <v>1491</v>
      </c>
      <c r="E175" s="131" t="s">
        <v>805</v>
      </c>
      <c r="I175" s="204" t="s">
        <v>491</v>
      </c>
      <c r="J175" s="215" t="str">
        <f t="shared" si="9"/>
        <v>0</v>
      </c>
      <c r="K175" s="216" t="str">
        <f t="shared" si="12"/>
        <v>0</v>
      </c>
      <c r="L175" s="216" t="str">
        <f t="shared" si="10"/>
        <v>1</v>
      </c>
      <c r="M175" s="216" t="str">
        <f t="shared" si="11"/>
        <v>1</v>
      </c>
    </row>
    <row r="176" spans="3:13" x14ac:dyDescent="0.2">
      <c r="C176" s="132" t="s">
        <v>1304</v>
      </c>
      <c r="D176" s="4" t="s">
        <v>1492</v>
      </c>
      <c r="E176" s="131" t="s">
        <v>806</v>
      </c>
      <c r="I176" s="204" t="s">
        <v>492</v>
      </c>
      <c r="J176" s="215" t="str">
        <f t="shared" si="9"/>
        <v>0</v>
      </c>
      <c r="K176" s="216" t="str">
        <f t="shared" si="12"/>
        <v>1</v>
      </c>
      <c r="L176" s="216" t="str">
        <f t="shared" si="10"/>
        <v>1</v>
      </c>
      <c r="M176" s="216" t="str">
        <f t="shared" si="11"/>
        <v>1</v>
      </c>
    </row>
    <row r="177" spans="3:13" x14ac:dyDescent="0.2">
      <c r="C177" s="132" t="s">
        <v>1304</v>
      </c>
      <c r="D177" s="4" t="s">
        <v>1493</v>
      </c>
      <c r="E177" s="131" t="s">
        <v>809</v>
      </c>
      <c r="I177" s="204" t="s">
        <v>493</v>
      </c>
      <c r="J177" s="215" t="str">
        <f t="shared" si="9"/>
        <v>0</v>
      </c>
      <c r="K177" s="216" t="str">
        <f t="shared" si="12"/>
        <v>2</v>
      </c>
      <c r="L177" s="216" t="str">
        <f t="shared" si="10"/>
        <v>1</v>
      </c>
      <c r="M177" s="216" t="str">
        <f t="shared" si="11"/>
        <v>1</v>
      </c>
    </row>
    <row r="178" spans="3:13" ht="15" x14ac:dyDescent="0.25">
      <c r="C178" s="132" t="s">
        <v>1304</v>
      </c>
      <c r="D178" s="5" t="s">
        <v>1494</v>
      </c>
      <c r="E178" s="206" t="s">
        <v>810</v>
      </c>
      <c r="I178" s="204" t="s">
        <v>494</v>
      </c>
      <c r="J178" s="215" t="str">
        <f t="shared" si="9"/>
        <v>0</v>
      </c>
      <c r="K178" s="216" t="str">
        <f t="shared" si="12"/>
        <v>3</v>
      </c>
      <c r="L178" s="216" t="str">
        <f t="shared" si="10"/>
        <v>1</v>
      </c>
      <c r="M178" s="216" t="str">
        <f t="shared" si="11"/>
        <v>1</v>
      </c>
    </row>
    <row r="179" spans="3:13" x14ac:dyDescent="0.2">
      <c r="C179" s="132" t="s">
        <v>1304</v>
      </c>
      <c r="E179" s="131" t="s">
        <v>811</v>
      </c>
      <c r="I179" s="204" t="s">
        <v>495</v>
      </c>
      <c r="J179" s="215" t="str">
        <f t="shared" si="9"/>
        <v>0</v>
      </c>
      <c r="K179" s="216" t="str">
        <f t="shared" si="12"/>
        <v>0</v>
      </c>
      <c r="L179" s="216" t="str">
        <f t="shared" si="10"/>
        <v>2</v>
      </c>
      <c r="M179" s="216" t="str">
        <f t="shared" si="11"/>
        <v>1</v>
      </c>
    </row>
    <row r="180" spans="3:13" x14ac:dyDescent="0.2">
      <c r="C180" s="132" t="s">
        <v>1304</v>
      </c>
      <c r="E180" s="131" t="s">
        <v>823</v>
      </c>
      <c r="I180" s="131" t="s">
        <v>496</v>
      </c>
      <c r="J180" s="215" t="str">
        <f t="shared" si="9"/>
        <v>0</v>
      </c>
      <c r="K180" s="216" t="str">
        <f t="shared" si="12"/>
        <v>0</v>
      </c>
      <c r="L180" s="216" t="str">
        <f t="shared" si="10"/>
        <v>0</v>
      </c>
      <c r="M180" s="216" t="str">
        <f t="shared" si="11"/>
        <v>2</v>
      </c>
    </row>
    <row r="181" spans="3:13" x14ac:dyDescent="0.2">
      <c r="C181" s="132" t="s">
        <v>1304</v>
      </c>
      <c r="E181" s="131" t="s">
        <v>828</v>
      </c>
      <c r="I181" s="204" t="s">
        <v>497</v>
      </c>
      <c r="J181" s="215" t="str">
        <f t="shared" si="9"/>
        <v>0</v>
      </c>
      <c r="K181" s="216" t="str">
        <f t="shared" si="12"/>
        <v>0</v>
      </c>
      <c r="L181" s="216" t="str">
        <f t="shared" si="10"/>
        <v>1</v>
      </c>
      <c r="M181" s="216" t="str">
        <f t="shared" si="11"/>
        <v>2</v>
      </c>
    </row>
    <row r="182" spans="3:13" x14ac:dyDescent="0.2">
      <c r="C182" s="132" t="s">
        <v>1304</v>
      </c>
      <c r="E182" s="131" t="s">
        <v>838</v>
      </c>
      <c r="I182" s="204" t="s">
        <v>498</v>
      </c>
      <c r="J182" s="215" t="str">
        <f t="shared" si="9"/>
        <v>0</v>
      </c>
      <c r="K182" s="216" t="str">
        <f t="shared" si="12"/>
        <v>0</v>
      </c>
      <c r="L182" s="216" t="str">
        <f t="shared" si="10"/>
        <v>2</v>
      </c>
      <c r="M182" s="216" t="str">
        <f t="shared" si="11"/>
        <v>2</v>
      </c>
    </row>
    <row r="183" spans="3:13" x14ac:dyDescent="0.2">
      <c r="C183" s="132" t="s">
        <v>1304</v>
      </c>
      <c r="E183" s="131" t="s">
        <v>852</v>
      </c>
      <c r="I183" s="204" t="s">
        <v>499</v>
      </c>
      <c r="J183" s="215" t="str">
        <f t="shared" si="9"/>
        <v>0</v>
      </c>
      <c r="K183" s="216" t="str">
        <f t="shared" si="12"/>
        <v>0</v>
      </c>
      <c r="L183" s="216" t="str">
        <f t="shared" si="10"/>
        <v>3</v>
      </c>
      <c r="M183" s="216" t="str">
        <f t="shared" si="11"/>
        <v>2</v>
      </c>
    </row>
    <row r="184" spans="3:13" x14ac:dyDescent="0.2">
      <c r="C184" s="132" t="s">
        <v>1304</v>
      </c>
      <c r="E184" s="131" t="s">
        <v>855</v>
      </c>
      <c r="I184" s="204" t="s">
        <v>500</v>
      </c>
      <c r="J184" s="215" t="str">
        <f t="shared" si="9"/>
        <v>0</v>
      </c>
      <c r="K184" s="216" t="str">
        <f t="shared" si="12"/>
        <v>0</v>
      </c>
      <c r="L184" s="216" t="str">
        <f t="shared" si="10"/>
        <v>4</v>
      </c>
      <c r="M184" s="216" t="str">
        <f t="shared" si="11"/>
        <v>2</v>
      </c>
    </row>
    <row r="185" spans="3:13" x14ac:dyDescent="0.2">
      <c r="C185" s="132" t="s">
        <v>1304</v>
      </c>
      <c r="E185" s="131" t="s">
        <v>863</v>
      </c>
      <c r="I185" s="204" t="s">
        <v>501</v>
      </c>
      <c r="J185" s="215" t="str">
        <f t="shared" si="9"/>
        <v>0</v>
      </c>
      <c r="K185" s="216" t="str">
        <f t="shared" si="12"/>
        <v>0</v>
      </c>
      <c r="L185" s="216" t="str">
        <f t="shared" si="10"/>
        <v>9</v>
      </c>
      <c r="M185" s="216" t="str">
        <f t="shared" si="11"/>
        <v>2</v>
      </c>
    </row>
    <row r="186" spans="3:13" ht="15" x14ac:dyDescent="0.25">
      <c r="C186" s="132" t="s">
        <v>1304</v>
      </c>
      <c r="E186" s="131" t="s">
        <v>876</v>
      </c>
      <c r="I186" s="206" t="s">
        <v>502</v>
      </c>
      <c r="J186" s="215" t="str">
        <f t="shared" si="9"/>
        <v>0</v>
      </c>
      <c r="K186" s="216" t="str">
        <f t="shared" si="12"/>
        <v>0</v>
      </c>
      <c r="L186" s="216" t="str">
        <f t="shared" si="10"/>
        <v>0</v>
      </c>
      <c r="M186" s="216" t="str">
        <f t="shared" si="11"/>
        <v>0</v>
      </c>
    </row>
    <row r="187" spans="3:13" ht="15" x14ac:dyDescent="0.25">
      <c r="C187" s="132" t="s">
        <v>1304</v>
      </c>
      <c r="E187" s="206" t="s">
        <v>877</v>
      </c>
      <c r="I187" s="131" t="s">
        <v>503</v>
      </c>
      <c r="J187" s="215" t="str">
        <f t="shared" si="9"/>
        <v>0</v>
      </c>
      <c r="K187" s="216" t="str">
        <f t="shared" si="12"/>
        <v>0</v>
      </c>
      <c r="L187" s="216" t="str">
        <f t="shared" si="10"/>
        <v>0</v>
      </c>
      <c r="M187" s="216" t="str">
        <f t="shared" si="11"/>
        <v>1</v>
      </c>
    </row>
    <row r="188" spans="3:13" x14ac:dyDescent="0.2">
      <c r="C188" s="132" t="s">
        <v>1304</v>
      </c>
      <c r="E188" s="131" t="s">
        <v>878</v>
      </c>
      <c r="I188" s="204" t="s">
        <v>504</v>
      </c>
      <c r="J188" s="215" t="str">
        <f t="shared" si="9"/>
        <v>0</v>
      </c>
      <c r="K188" s="216" t="str">
        <f t="shared" si="12"/>
        <v>0</v>
      </c>
      <c r="L188" s="216" t="str">
        <f t="shared" si="10"/>
        <v>1</v>
      </c>
      <c r="M188" s="216" t="str">
        <f t="shared" si="11"/>
        <v>1</v>
      </c>
    </row>
    <row r="189" spans="3:13" x14ac:dyDescent="0.2">
      <c r="C189" s="132" t="s">
        <v>1304</v>
      </c>
      <c r="E189" s="131" t="s">
        <v>881</v>
      </c>
      <c r="I189" s="204" t="s">
        <v>505</v>
      </c>
      <c r="J189" s="215" t="str">
        <f t="shared" si="9"/>
        <v>0</v>
      </c>
      <c r="K189" s="216" t="str">
        <f t="shared" si="12"/>
        <v>0</v>
      </c>
      <c r="L189" s="216" t="str">
        <f t="shared" si="10"/>
        <v>2</v>
      </c>
      <c r="M189" s="216" t="str">
        <f t="shared" si="11"/>
        <v>1</v>
      </c>
    </row>
    <row r="190" spans="3:13" x14ac:dyDescent="0.2">
      <c r="C190" s="132" t="s">
        <v>1304</v>
      </c>
      <c r="E190" s="131" t="s">
        <v>889</v>
      </c>
      <c r="I190" s="204" t="s">
        <v>506</v>
      </c>
      <c r="J190" s="215" t="str">
        <f t="shared" si="9"/>
        <v>0</v>
      </c>
      <c r="K190" s="216" t="str">
        <f t="shared" si="12"/>
        <v>0</v>
      </c>
      <c r="L190" s="216" t="str">
        <f t="shared" si="10"/>
        <v>3</v>
      </c>
      <c r="M190" s="216" t="str">
        <f t="shared" si="11"/>
        <v>1</v>
      </c>
    </row>
    <row r="191" spans="3:13" x14ac:dyDescent="0.2">
      <c r="C191" s="132" t="s">
        <v>1304</v>
      </c>
      <c r="E191" s="131" t="s">
        <v>890</v>
      </c>
      <c r="I191" s="204" t="s">
        <v>507</v>
      </c>
      <c r="J191" s="215" t="str">
        <f t="shared" si="9"/>
        <v>0</v>
      </c>
      <c r="K191" s="216" t="str">
        <f t="shared" si="12"/>
        <v>0</v>
      </c>
      <c r="L191" s="216" t="str">
        <f t="shared" si="10"/>
        <v>4</v>
      </c>
      <c r="M191" s="216" t="str">
        <f t="shared" si="11"/>
        <v>1</v>
      </c>
    </row>
    <row r="192" spans="3:13" x14ac:dyDescent="0.2">
      <c r="C192" s="132" t="s">
        <v>1304</v>
      </c>
      <c r="E192" s="131" t="s">
        <v>894</v>
      </c>
      <c r="I192" s="131" t="s">
        <v>508</v>
      </c>
      <c r="J192" s="215" t="str">
        <f t="shared" si="9"/>
        <v>0</v>
      </c>
      <c r="K192" s="216" t="str">
        <f t="shared" si="12"/>
        <v>0</v>
      </c>
      <c r="L192" s="216" t="str">
        <f t="shared" si="10"/>
        <v>0</v>
      </c>
      <c r="M192" s="216" t="str">
        <f t="shared" si="11"/>
        <v>2</v>
      </c>
    </row>
    <row r="193" spans="3:13" ht="15" x14ac:dyDescent="0.25">
      <c r="C193" s="132" t="s">
        <v>1304</v>
      </c>
      <c r="E193" s="131" t="s">
        <v>900</v>
      </c>
      <c r="I193" s="206" t="s">
        <v>509</v>
      </c>
      <c r="J193" s="215" t="str">
        <f t="shared" si="9"/>
        <v>0</v>
      </c>
      <c r="K193" s="216" t="str">
        <f t="shared" si="12"/>
        <v>0</v>
      </c>
      <c r="L193" s="216" t="str">
        <f t="shared" si="10"/>
        <v>0</v>
      </c>
      <c r="M193" s="216" t="str">
        <f t="shared" si="11"/>
        <v>0</v>
      </c>
    </row>
    <row r="194" spans="3:13" x14ac:dyDescent="0.2">
      <c r="C194" s="132" t="s">
        <v>1304</v>
      </c>
      <c r="E194" s="131" t="s">
        <v>906</v>
      </c>
      <c r="I194" s="131" t="s">
        <v>510</v>
      </c>
      <c r="J194" s="215" t="str">
        <f t="shared" si="9"/>
        <v>0</v>
      </c>
      <c r="K194" s="216" t="str">
        <f t="shared" si="12"/>
        <v>0</v>
      </c>
      <c r="L194" s="216" t="str">
        <f t="shared" si="10"/>
        <v>0</v>
      </c>
      <c r="M194" s="216" t="str">
        <f t="shared" si="11"/>
        <v>1</v>
      </c>
    </row>
    <row r="195" spans="3:13" x14ac:dyDescent="0.2">
      <c r="C195" s="132" t="s">
        <v>1304</v>
      </c>
      <c r="E195" s="131" t="s">
        <v>921</v>
      </c>
      <c r="I195" s="131" t="s">
        <v>511</v>
      </c>
      <c r="J195" s="215" t="str">
        <f t="shared" si="9"/>
        <v>0</v>
      </c>
      <c r="K195" s="216" t="str">
        <f t="shared" si="12"/>
        <v>0</v>
      </c>
      <c r="L195" s="216" t="str">
        <f t="shared" si="10"/>
        <v>0</v>
      </c>
      <c r="M195" s="216" t="str">
        <f t="shared" si="11"/>
        <v>2</v>
      </c>
    </row>
    <row r="196" spans="3:13" ht="15" x14ac:dyDescent="0.25">
      <c r="C196" s="132" t="s">
        <v>1304</v>
      </c>
      <c r="E196" s="131" t="s">
        <v>925</v>
      </c>
      <c r="I196" s="206" t="s">
        <v>512</v>
      </c>
      <c r="J196" s="215" t="str">
        <f t="shared" ref="J196:J259" si="13">LEFT(RIGHT(LEFT(I196,6),1),1)</f>
        <v>0</v>
      </c>
      <c r="K196" s="216" t="str">
        <f t="shared" si="12"/>
        <v>0</v>
      </c>
      <c r="L196" s="216" t="str">
        <f t="shared" ref="L196:L259" si="14">LEFT(RIGHT(LEFT(I196,6),3),1)</f>
        <v>0</v>
      </c>
      <c r="M196" s="216" t="str">
        <f t="shared" ref="M196:M259" si="15">LEFT(RIGHT(LEFT(I196,6),4),1)</f>
        <v>0</v>
      </c>
    </row>
    <row r="197" spans="3:13" ht="15" x14ac:dyDescent="0.25">
      <c r="C197" s="132" t="s">
        <v>1304</v>
      </c>
      <c r="E197" s="206" t="s">
        <v>930</v>
      </c>
      <c r="I197" s="131" t="s">
        <v>513</v>
      </c>
      <c r="J197" s="215" t="str">
        <f t="shared" si="13"/>
        <v>0</v>
      </c>
      <c r="K197" s="216" t="str">
        <f t="shared" si="12"/>
        <v>0</v>
      </c>
      <c r="L197" s="216" t="str">
        <f t="shared" si="14"/>
        <v>0</v>
      </c>
      <c r="M197" s="216" t="str">
        <f t="shared" si="15"/>
        <v>1</v>
      </c>
    </row>
    <row r="198" spans="3:13" x14ac:dyDescent="0.2">
      <c r="C198" s="132" t="s">
        <v>1304</v>
      </c>
      <c r="E198" s="131" t="s">
        <v>931</v>
      </c>
      <c r="I198" s="204" t="s">
        <v>514</v>
      </c>
      <c r="J198" s="215" t="str">
        <f t="shared" si="13"/>
        <v>0</v>
      </c>
      <c r="K198" s="216" t="str">
        <f t="shared" si="12"/>
        <v>0</v>
      </c>
      <c r="L198" s="216" t="str">
        <f t="shared" si="14"/>
        <v>1</v>
      </c>
      <c r="M198" s="216" t="str">
        <f t="shared" si="15"/>
        <v>1</v>
      </c>
    </row>
    <row r="199" spans="3:13" x14ac:dyDescent="0.2">
      <c r="C199" s="132" t="s">
        <v>1304</v>
      </c>
      <c r="E199" s="131" t="s">
        <v>932</v>
      </c>
      <c r="I199" s="204" t="s">
        <v>515</v>
      </c>
      <c r="J199" s="215" t="str">
        <f t="shared" si="13"/>
        <v>0</v>
      </c>
      <c r="K199" s="216" t="str">
        <f t="shared" si="12"/>
        <v>0</v>
      </c>
      <c r="L199" s="216" t="str">
        <f t="shared" si="14"/>
        <v>2</v>
      </c>
      <c r="M199" s="216" t="str">
        <f t="shared" si="15"/>
        <v>1</v>
      </c>
    </row>
    <row r="200" spans="3:13" x14ac:dyDescent="0.2">
      <c r="C200" s="132" t="s">
        <v>1304</v>
      </c>
      <c r="E200" s="131" t="s">
        <v>933</v>
      </c>
      <c r="I200" s="204" t="s">
        <v>516</v>
      </c>
      <c r="J200" s="215" t="str">
        <f t="shared" si="13"/>
        <v>0</v>
      </c>
      <c r="K200" s="216" t="str">
        <f t="shared" ref="K200:K263" si="16">LEFT(RIGHT(LEFT(I200,6),2),1)</f>
        <v>0</v>
      </c>
      <c r="L200" s="216" t="str">
        <f t="shared" si="14"/>
        <v>3</v>
      </c>
      <c r="M200" s="216" t="str">
        <f t="shared" si="15"/>
        <v>1</v>
      </c>
    </row>
    <row r="201" spans="3:13" x14ac:dyDescent="0.2">
      <c r="C201" s="132" t="s">
        <v>1304</v>
      </c>
      <c r="E201" s="131" t="s">
        <v>941</v>
      </c>
      <c r="I201" s="204" t="s">
        <v>517</v>
      </c>
      <c r="J201" s="215" t="str">
        <f t="shared" si="13"/>
        <v>0</v>
      </c>
      <c r="K201" s="216" t="str">
        <f t="shared" si="16"/>
        <v>0</v>
      </c>
      <c r="L201" s="216" t="str">
        <f t="shared" si="14"/>
        <v>4</v>
      </c>
      <c r="M201" s="216" t="str">
        <f t="shared" si="15"/>
        <v>1</v>
      </c>
    </row>
    <row r="202" spans="3:13" x14ac:dyDescent="0.2">
      <c r="C202" s="132" t="s">
        <v>1304</v>
      </c>
      <c r="E202" s="131" t="s">
        <v>944</v>
      </c>
      <c r="I202" s="204" t="s">
        <v>518</v>
      </c>
      <c r="J202" s="215" t="str">
        <f t="shared" si="13"/>
        <v>0</v>
      </c>
      <c r="K202" s="216" t="str">
        <f t="shared" si="16"/>
        <v>1</v>
      </c>
      <c r="L202" s="216" t="str">
        <f t="shared" si="14"/>
        <v>4</v>
      </c>
      <c r="M202" s="216" t="str">
        <f t="shared" si="15"/>
        <v>1</v>
      </c>
    </row>
    <row r="203" spans="3:13" ht="15" x14ac:dyDescent="0.25">
      <c r="C203" s="132" t="s">
        <v>1304</v>
      </c>
      <c r="E203" s="206" t="s">
        <v>948</v>
      </c>
      <c r="I203" s="204" t="s">
        <v>519</v>
      </c>
      <c r="J203" s="215" t="str">
        <f t="shared" si="13"/>
        <v>0</v>
      </c>
      <c r="K203" s="216" t="str">
        <f t="shared" si="16"/>
        <v>9</v>
      </c>
      <c r="L203" s="216" t="str">
        <f t="shared" si="14"/>
        <v>4</v>
      </c>
      <c r="M203" s="216" t="str">
        <f t="shared" si="15"/>
        <v>1</v>
      </c>
    </row>
    <row r="204" spans="3:13" x14ac:dyDescent="0.2">
      <c r="C204" s="132" t="s">
        <v>1304</v>
      </c>
      <c r="E204" s="131" t="s">
        <v>949</v>
      </c>
      <c r="I204" s="204" t="s">
        <v>520</v>
      </c>
      <c r="J204" s="215" t="str">
        <f t="shared" si="13"/>
        <v>0</v>
      </c>
      <c r="K204" s="216" t="str">
        <f t="shared" si="16"/>
        <v>0</v>
      </c>
      <c r="L204" s="216" t="str">
        <f t="shared" si="14"/>
        <v>5</v>
      </c>
      <c r="M204" s="216" t="str">
        <f t="shared" si="15"/>
        <v>1</v>
      </c>
    </row>
    <row r="205" spans="3:13" x14ac:dyDescent="0.2">
      <c r="C205" s="132" t="s">
        <v>1304</v>
      </c>
      <c r="E205" s="131" t="s">
        <v>950</v>
      </c>
      <c r="I205" s="204" t="s">
        <v>521</v>
      </c>
      <c r="J205" s="215" t="str">
        <f t="shared" si="13"/>
        <v>0</v>
      </c>
      <c r="K205" s="216" t="str">
        <f t="shared" si="16"/>
        <v>0</v>
      </c>
      <c r="L205" s="216" t="str">
        <f t="shared" si="14"/>
        <v>6</v>
      </c>
      <c r="M205" s="216" t="str">
        <f t="shared" si="15"/>
        <v>1</v>
      </c>
    </row>
    <row r="206" spans="3:13" x14ac:dyDescent="0.2">
      <c r="C206" s="132" t="s">
        <v>1304</v>
      </c>
      <c r="E206" s="131" t="s">
        <v>951</v>
      </c>
      <c r="I206" s="204" t="s">
        <v>522</v>
      </c>
      <c r="J206" s="215" t="str">
        <f t="shared" si="13"/>
        <v>0</v>
      </c>
      <c r="K206" s="216" t="str">
        <f t="shared" si="16"/>
        <v>0</v>
      </c>
      <c r="L206" s="216" t="str">
        <f t="shared" si="14"/>
        <v>7</v>
      </c>
      <c r="M206" s="216" t="str">
        <f t="shared" si="15"/>
        <v>1</v>
      </c>
    </row>
    <row r="207" spans="3:13" x14ac:dyDescent="0.2">
      <c r="C207" s="132" t="s">
        <v>1304</v>
      </c>
      <c r="E207" s="131" t="s">
        <v>952</v>
      </c>
      <c r="I207" s="131" t="s">
        <v>523</v>
      </c>
      <c r="J207" s="215" t="str">
        <f t="shared" si="13"/>
        <v>0</v>
      </c>
      <c r="K207" s="216" t="str">
        <f t="shared" si="16"/>
        <v>0</v>
      </c>
      <c r="L207" s="216" t="str">
        <f t="shared" si="14"/>
        <v>0</v>
      </c>
      <c r="M207" s="216" t="str">
        <f t="shared" si="15"/>
        <v>2</v>
      </c>
    </row>
    <row r="208" spans="3:13" ht="15" x14ac:dyDescent="0.25">
      <c r="C208" s="132" t="s">
        <v>1304</v>
      </c>
      <c r="E208" s="206" t="s">
        <v>953</v>
      </c>
      <c r="I208" s="131" t="s">
        <v>524</v>
      </c>
      <c r="J208" s="215" t="str">
        <f t="shared" si="13"/>
        <v>0</v>
      </c>
      <c r="K208" s="216" t="str">
        <f t="shared" si="16"/>
        <v>0</v>
      </c>
      <c r="L208" s="216" t="str">
        <f t="shared" si="14"/>
        <v>0</v>
      </c>
      <c r="M208" s="216" t="str">
        <f t="shared" si="15"/>
        <v>3</v>
      </c>
    </row>
    <row r="209" spans="3:13" x14ac:dyDescent="0.2">
      <c r="C209" s="132" t="s">
        <v>1304</v>
      </c>
      <c r="E209" s="131" t="s">
        <v>954</v>
      </c>
      <c r="I209" s="131" t="s">
        <v>525</v>
      </c>
      <c r="J209" s="215" t="str">
        <f t="shared" si="13"/>
        <v>0</v>
      </c>
      <c r="K209" s="216" t="str">
        <f t="shared" si="16"/>
        <v>0</v>
      </c>
      <c r="L209" s="216" t="str">
        <f t="shared" si="14"/>
        <v>0</v>
      </c>
      <c r="M209" s="216" t="str">
        <f t="shared" si="15"/>
        <v>4</v>
      </c>
    </row>
    <row r="210" spans="3:13" x14ac:dyDescent="0.2">
      <c r="C210" s="132" t="s">
        <v>1304</v>
      </c>
      <c r="E210" s="131" t="s">
        <v>960</v>
      </c>
      <c r="I210" s="204" t="s">
        <v>526</v>
      </c>
      <c r="J210" s="215" t="str">
        <f t="shared" si="13"/>
        <v>0</v>
      </c>
      <c r="K210" s="216" t="str">
        <f t="shared" si="16"/>
        <v>0</v>
      </c>
      <c r="L210" s="216" t="str">
        <f t="shared" si="14"/>
        <v>1</v>
      </c>
      <c r="M210" s="216" t="str">
        <f t="shared" si="15"/>
        <v>4</v>
      </c>
    </row>
    <row r="211" spans="3:13" ht="15" x14ac:dyDescent="0.25">
      <c r="C211" s="132" t="s">
        <v>1304</v>
      </c>
      <c r="E211" s="206" t="s">
        <v>963</v>
      </c>
      <c r="I211" s="204" t="s">
        <v>527</v>
      </c>
      <c r="J211" s="215" t="str">
        <f t="shared" si="13"/>
        <v>0</v>
      </c>
      <c r="K211" s="216" t="str">
        <f t="shared" si="16"/>
        <v>0</v>
      </c>
      <c r="L211" s="216" t="str">
        <f t="shared" si="14"/>
        <v>2</v>
      </c>
      <c r="M211" s="216" t="str">
        <f t="shared" si="15"/>
        <v>4</v>
      </c>
    </row>
    <row r="212" spans="3:13" x14ac:dyDescent="0.2">
      <c r="C212" s="132" t="s">
        <v>1304</v>
      </c>
      <c r="E212" s="131" t="s">
        <v>964</v>
      </c>
      <c r="I212" s="131" t="s">
        <v>528</v>
      </c>
      <c r="J212" s="215" t="str">
        <f t="shared" si="13"/>
        <v>0</v>
      </c>
      <c r="K212" s="216" t="str">
        <f t="shared" si="16"/>
        <v>0</v>
      </c>
      <c r="L212" s="216" t="str">
        <f t="shared" si="14"/>
        <v>0</v>
      </c>
      <c r="M212" s="216" t="str">
        <f t="shared" si="15"/>
        <v>5</v>
      </c>
    </row>
    <row r="213" spans="3:13" x14ac:dyDescent="0.2">
      <c r="C213" s="132" t="s">
        <v>1304</v>
      </c>
      <c r="E213" s="131" t="s">
        <v>965</v>
      </c>
      <c r="I213" s="204" t="s">
        <v>529</v>
      </c>
      <c r="J213" s="215" t="str">
        <f t="shared" si="13"/>
        <v>0</v>
      </c>
      <c r="K213" s="216" t="str">
        <f t="shared" si="16"/>
        <v>0</v>
      </c>
      <c r="L213" s="216" t="str">
        <f t="shared" si="14"/>
        <v>1</v>
      </c>
      <c r="M213" s="216" t="str">
        <f t="shared" si="15"/>
        <v>5</v>
      </c>
    </row>
    <row r="214" spans="3:13" ht="15" x14ac:dyDescent="0.25">
      <c r="C214" s="132" t="s">
        <v>1304</v>
      </c>
      <c r="E214" s="206" t="s">
        <v>971</v>
      </c>
      <c r="I214" s="204" t="s">
        <v>530</v>
      </c>
      <c r="J214" s="215" t="str">
        <f t="shared" si="13"/>
        <v>0</v>
      </c>
      <c r="K214" s="216" t="str">
        <f t="shared" si="16"/>
        <v>0</v>
      </c>
      <c r="L214" s="216" t="str">
        <f t="shared" si="14"/>
        <v>2</v>
      </c>
      <c r="M214" s="216" t="str">
        <f t="shared" si="15"/>
        <v>5</v>
      </c>
    </row>
    <row r="215" spans="3:13" x14ac:dyDescent="0.2">
      <c r="C215" s="132" t="s">
        <v>1304</v>
      </c>
      <c r="E215" s="131" t="s">
        <v>972</v>
      </c>
      <c r="I215" s="204" t="s">
        <v>531</v>
      </c>
      <c r="J215" s="215" t="str">
        <f t="shared" si="13"/>
        <v>0</v>
      </c>
      <c r="K215" s="216" t="str">
        <f t="shared" si="16"/>
        <v>0</v>
      </c>
      <c r="L215" s="216" t="str">
        <f t="shared" si="14"/>
        <v>3</v>
      </c>
      <c r="M215" s="216" t="str">
        <f t="shared" si="15"/>
        <v>5</v>
      </c>
    </row>
    <row r="216" spans="3:13" x14ac:dyDescent="0.2">
      <c r="C216" s="132" t="s">
        <v>1304</v>
      </c>
      <c r="E216" s="131" t="s">
        <v>973</v>
      </c>
      <c r="I216" s="204" t="s">
        <v>532</v>
      </c>
      <c r="J216" s="215" t="str">
        <f t="shared" si="13"/>
        <v>0</v>
      </c>
      <c r="K216" s="216" t="str">
        <f t="shared" si="16"/>
        <v>0</v>
      </c>
      <c r="L216" s="216" t="str">
        <f t="shared" si="14"/>
        <v>9</v>
      </c>
      <c r="M216" s="216" t="str">
        <f t="shared" si="15"/>
        <v>5</v>
      </c>
    </row>
    <row r="217" spans="3:13" ht="15" x14ac:dyDescent="0.25">
      <c r="C217" s="132" t="s">
        <v>1304</v>
      </c>
      <c r="E217" s="206" t="s">
        <v>974</v>
      </c>
      <c r="I217" s="204" t="s">
        <v>533</v>
      </c>
      <c r="J217" s="215" t="str">
        <f t="shared" si="13"/>
        <v>0</v>
      </c>
      <c r="K217" s="216" t="str">
        <f t="shared" si="16"/>
        <v>1</v>
      </c>
      <c r="L217" s="216" t="str">
        <f t="shared" si="14"/>
        <v>9</v>
      </c>
      <c r="M217" s="216" t="str">
        <f t="shared" si="15"/>
        <v>5</v>
      </c>
    </row>
    <row r="218" spans="3:13" x14ac:dyDescent="0.2">
      <c r="C218" s="132" t="s">
        <v>1304</v>
      </c>
      <c r="E218" s="131" t="s">
        <v>975</v>
      </c>
      <c r="I218" s="204" t="s">
        <v>534</v>
      </c>
      <c r="J218" s="215" t="str">
        <f t="shared" si="13"/>
        <v>0</v>
      </c>
      <c r="K218" s="216" t="str">
        <f t="shared" si="16"/>
        <v>9</v>
      </c>
      <c r="L218" s="216" t="str">
        <f t="shared" si="14"/>
        <v>9</v>
      </c>
      <c r="M218" s="216" t="str">
        <f t="shared" si="15"/>
        <v>5</v>
      </c>
    </row>
    <row r="219" spans="3:13" x14ac:dyDescent="0.2">
      <c r="C219" s="132" t="s">
        <v>1304</v>
      </c>
      <c r="E219" s="131" t="s">
        <v>979</v>
      </c>
      <c r="I219" s="131" t="s">
        <v>535</v>
      </c>
      <c r="J219" s="215" t="str">
        <f t="shared" si="13"/>
        <v>0</v>
      </c>
      <c r="K219" s="216" t="str">
        <f t="shared" si="16"/>
        <v>0</v>
      </c>
      <c r="L219" s="216" t="str">
        <f t="shared" si="14"/>
        <v>0</v>
      </c>
      <c r="M219" s="216" t="str">
        <f t="shared" si="15"/>
        <v>6</v>
      </c>
    </row>
    <row r="220" spans="3:13" ht="15" x14ac:dyDescent="0.25">
      <c r="C220" s="132" t="s">
        <v>1304</v>
      </c>
      <c r="E220" s="131" t="s">
        <v>980</v>
      </c>
      <c r="I220" s="206" t="s">
        <v>536</v>
      </c>
      <c r="J220" s="215" t="str">
        <f t="shared" si="13"/>
        <v>0</v>
      </c>
      <c r="K220" s="216" t="str">
        <f t="shared" si="16"/>
        <v>0</v>
      </c>
      <c r="L220" s="216" t="str">
        <f t="shared" si="14"/>
        <v>0</v>
      </c>
      <c r="M220" s="216" t="str">
        <f t="shared" si="15"/>
        <v>0</v>
      </c>
    </row>
    <row r="221" spans="3:13" x14ac:dyDescent="0.2">
      <c r="C221" s="132" t="s">
        <v>1304</v>
      </c>
      <c r="E221" s="131" t="s">
        <v>981</v>
      </c>
      <c r="I221" s="131" t="s">
        <v>537</v>
      </c>
      <c r="J221" s="215" t="str">
        <f t="shared" si="13"/>
        <v>0</v>
      </c>
      <c r="K221" s="216" t="str">
        <f t="shared" si="16"/>
        <v>0</v>
      </c>
      <c r="L221" s="216" t="str">
        <f t="shared" si="14"/>
        <v>0</v>
      </c>
      <c r="M221" s="216" t="str">
        <f t="shared" si="15"/>
        <v>1</v>
      </c>
    </row>
    <row r="222" spans="3:13" ht="15" x14ac:dyDescent="0.25">
      <c r="C222" s="132" t="s">
        <v>1304</v>
      </c>
      <c r="E222" s="206" t="s">
        <v>985</v>
      </c>
      <c r="I222" s="131" t="s">
        <v>538</v>
      </c>
      <c r="J222" s="215" t="str">
        <f t="shared" si="13"/>
        <v>0</v>
      </c>
      <c r="K222" s="216" t="str">
        <f t="shared" si="16"/>
        <v>0</v>
      </c>
      <c r="L222" s="216" t="str">
        <f t="shared" si="14"/>
        <v>0</v>
      </c>
      <c r="M222" s="216" t="str">
        <f t="shared" si="15"/>
        <v>2</v>
      </c>
    </row>
    <row r="223" spans="3:13" ht="15" x14ac:dyDescent="0.25">
      <c r="C223" s="132" t="s">
        <v>1304</v>
      </c>
      <c r="E223" s="131" t="s">
        <v>986</v>
      </c>
      <c r="I223" s="206" t="s">
        <v>539</v>
      </c>
      <c r="J223" s="215" t="str">
        <f t="shared" si="13"/>
        <v>0</v>
      </c>
      <c r="K223" s="216" t="str">
        <f t="shared" si="16"/>
        <v>0</v>
      </c>
      <c r="L223" s="216" t="str">
        <f t="shared" si="14"/>
        <v>0</v>
      </c>
      <c r="M223" s="216" t="str">
        <f t="shared" si="15"/>
        <v>0</v>
      </c>
    </row>
    <row r="224" spans="3:13" x14ac:dyDescent="0.2">
      <c r="C224" s="132" t="s">
        <v>1304</v>
      </c>
      <c r="E224" s="131" t="s">
        <v>987</v>
      </c>
      <c r="I224" s="131" t="s">
        <v>540</v>
      </c>
      <c r="J224" s="215" t="str">
        <f t="shared" si="13"/>
        <v>0</v>
      </c>
      <c r="K224" s="216" t="str">
        <f t="shared" si="16"/>
        <v>0</v>
      </c>
      <c r="L224" s="216" t="str">
        <f t="shared" si="14"/>
        <v>0</v>
      </c>
      <c r="M224" s="216" t="str">
        <f t="shared" si="15"/>
        <v>1</v>
      </c>
    </row>
    <row r="225" spans="3:13" x14ac:dyDescent="0.2">
      <c r="C225" s="132" t="s">
        <v>1304</v>
      </c>
      <c r="E225" s="131" t="s">
        <v>993</v>
      </c>
      <c r="I225" s="204" t="s">
        <v>541</v>
      </c>
      <c r="J225" s="215" t="str">
        <f t="shared" si="13"/>
        <v>0</v>
      </c>
      <c r="K225" s="216" t="str">
        <f t="shared" si="16"/>
        <v>0</v>
      </c>
      <c r="L225" s="216" t="str">
        <f t="shared" si="14"/>
        <v>1</v>
      </c>
      <c r="M225" s="216" t="str">
        <f t="shared" si="15"/>
        <v>1</v>
      </c>
    </row>
    <row r="226" spans="3:13" ht="15" x14ac:dyDescent="0.25">
      <c r="C226" s="132" t="s">
        <v>1304</v>
      </c>
      <c r="E226" s="206" t="s">
        <v>994</v>
      </c>
      <c r="I226" s="204" t="s">
        <v>542</v>
      </c>
      <c r="J226" s="215" t="str">
        <f t="shared" si="13"/>
        <v>0</v>
      </c>
      <c r="K226" s="216" t="str">
        <f t="shared" si="16"/>
        <v>0</v>
      </c>
      <c r="L226" s="216" t="str">
        <f t="shared" si="14"/>
        <v>9</v>
      </c>
      <c r="M226" s="216" t="str">
        <f t="shared" si="15"/>
        <v>1</v>
      </c>
    </row>
    <row r="227" spans="3:13" x14ac:dyDescent="0.2">
      <c r="C227" s="132" t="s">
        <v>1304</v>
      </c>
      <c r="E227" s="131" t="s">
        <v>995</v>
      </c>
      <c r="I227" s="131" t="s">
        <v>543</v>
      </c>
      <c r="J227" s="215" t="str">
        <f t="shared" si="13"/>
        <v>0</v>
      </c>
      <c r="K227" s="216" t="str">
        <f t="shared" si="16"/>
        <v>0</v>
      </c>
      <c r="L227" s="216" t="str">
        <f t="shared" si="14"/>
        <v>0</v>
      </c>
      <c r="M227" s="216" t="str">
        <f t="shared" si="15"/>
        <v>2</v>
      </c>
    </row>
    <row r="228" spans="3:13" x14ac:dyDescent="0.2">
      <c r="C228" s="132" t="s">
        <v>1304</v>
      </c>
      <c r="E228" s="131" t="s">
        <v>1001</v>
      </c>
      <c r="I228" s="204" t="s">
        <v>544</v>
      </c>
      <c r="J228" s="215" t="str">
        <f t="shared" si="13"/>
        <v>0</v>
      </c>
      <c r="K228" s="216" t="str">
        <f t="shared" si="16"/>
        <v>0</v>
      </c>
      <c r="L228" s="216" t="str">
        <f t="shared" si="14"/>
        <v>1</v>
      </c>
      <c r="M228" s="216" t="str">
        <f t="shared" si="15"/>
        <v>2</v>
      </c>
    </row>
    <row r="229" spans="3:13" ht="15" x14ac:dyDescent="0.25">
      <c r="C229" s="132" t="s">
        <v>1304</v>
      </c>
      <c r="E229" s="206" t="s">
        <v>1004</v>
      </c>
      <c r="I229" s="204" t="s">
        <v>545</v>
      </c>
      <c r="J229" s="215" t="str">
        <f t="shared" si="13"/>
        <v>0</v>
      </c>
      <c r="K229" s="216" t="str">
        <f t="shared" si="16"/>
        <v>0</v>
      </c>
      <c r="L229" s="216" t="str">
        <f t="shared" si="14"/>
        <v>2</v>
      </c>
      <c r="M229" s="216" t="str">
        <f t="shared" si="15"/>
        <v>2</v>
      </c>
    </row>
    <row r="230" spans="3:13" x14ac:dyDescent="0.2">
      <c r="C230" s="132" t="s">
        <v>1304</v>
      </c>
      <c r="E230" s="131" t="s">
        <v>1005</v>
      </c>
      <c r="I230" s="204" t="s">
        <v>546</v>
      </c>
      <c r="J230" s="215" t="str">
        <f t="shared" si="13"/>
        <v>0</v>
      </c>
      <c r="K230" s="216" t="str">
        <f t="shared" si="16"/>
        <v>0</v>
      </c>
      <c r="L230" s="216" t="str">
        <f t="shared" si="14"/>
        <v>3</v>
      </c>
      <c r="M230" s="216" t="str">
        <f t="shared" si="15"/>
        <v>2</v>
      </c>
    </row>
    <row r="231" spans="3:13" x14ac:dyDescent="0.2">
      <c r="C231" s="132" t="s">
        <v>1304</v>
      </c>
      <c r="E231" s="131" t="s">
        <v>1010</v>
      </c>
      <c r="I231" s="204" t="s">
        <v>547</v>
      </c>
      <c r="J231" s="215" t="str">
        <f t="shared" si="13"/>
        <v>0</v>
      </c>
      <c r="K231" s="216" t="str">
        <f t="shared" si="16"/>
        <v>0</v>
      </c>
      <c r="L231" s="216" t="str">
        <f t="shared" si="14"/>
        <v>9</v>
      </c>
      <c r="M231" s="216" t="str">
        <f t="shared" si="15"/>
        <v>2</v>
      </c>
    </row>
    <row r="232" spans="3:13" ht="15" x14ac:dyDescent="0.25">
      <c r="C232" s="132" t="s">
        <v>1304</v>
      </c>
      <c r="E232" s="206" t="s">
        <v>1011</v>
      </c>
      <c r="I232" s="206" t="s">
        <v>548</v>
      </c>
      <c r="J232" s="215" t="str">
        <f t="shared" si="13"/>
        <v>0</v>
      </c>
      <c r="K232" s="216" t="str">
        <f t="shared" si="16"/>
        <v>0</v>
      </c>
      <c r="L232" s="216" t="str">
        <f t="shared" si="14"/>
        <v>0</v>
      </c>
      <c r="M232" s="216" t="str">
        <f t="shared" si="15"/>
        <v>0</v>
      </c>
    </row>
    <row r="233" spans="3:13" x14ac:dyDescent="0.2">
      <c r="C233" s="132" t="s">
        <v>1304</v>
      </c>
      <c r="E233" s="131" t="s">
        <v>1012</v>
      </c>
      <c r="I233" s="131" t="s">
        <v>549</v>
      </c>
      <c r="J233" s="215" t="str">
        <f t="shared" si="13"/>
        <v>0</v>
      </c>
      <c r="K233" s="216" t="str">
        <f t="shared" si="16"/>
        <v>0</v>
      </c>
      <c r="L233" s="216" t="str">
        <f t="shared" si="14"/>
        <v>0</v>
      </c>
      <c r="M233" s="216" t="str">
        <f t="shared" si="15"/>
        <v>1</v>
      </c>
    </row>
    <row r="234" spans="3:13" x14ac:dyDescent="0.2">
      <c r="C234" s="132" t="s">
        <v>1304</v>
      </c>
      <c r="E234" s="131" t="s">
        <v>1013</v>
      </c>
      <c r="I234" s="204" t="s">
        <v>550</v>
      </c>
      <c r="J234" s="215" t="str">
        <f t="shared" si="13"/>
        <v>0</v>
      </c>
      <c r="K234" s="216" t="str">
        <f t="shared" si="16"/>
        <v>0</v>
      </c>
      <c r="L234" s="216" t="str">
        <f t="shared" si="14"/>
        <v>1</v>
      </c>
      <c r="M234" s="216" t="str">
        <f t="shared" si="15"/>
        <v>1</v>
      </c>
    </row>
    <row r="235" spans="3:13" ht="15" x14ac:dyDescent="0.25">
      <c r="C235" s="132" t="s">
        <v>1304</v>
      </c>
      <c r="E235" s="206" t="s">
        <v>1014</v>
      </c>
      <c r="I235" s="204" t="s">
        <v>551</v>
      </c>
      <c r="J235" s="215" t="str">
        <f t="shared" si="13"/>
        <v>0</v>
      </c>
      <c r="K235" s="216" t="str">
        <f t="shared" si="16"/>
        <v>0</v>
      </c>
      <c r="L235" s="216" t="str">
        <f t="shared" si="14"/>
        <v>2</v>
      </c>
      <c r="M235" s="216" t="str">
        <f t="shared" si="15"/>
        <v>1</v>
      </c>
    </row>
    <row r="236" spans="3:13" x14ac:dyDescent="0.2">
      <c r="C236" s="132" t="s">
        <v>1304</v>
      </c>
      <c r="E236" s="131" t="s">
        <v>1015</v>
      </c>
      <c r="I236" s="204" t="s">
        <v>552</v>
      </c>
      <c r="J236" s="215" t="str">
        <f t="shared" si="13"/>
        <v>0</v>
      </c>
      <c r="K236" s="216" t="str">
        <f t="shared" si="16"/>
        <v>0</v>
      </c>
      <c r="L236" s="216" t="str">
        <f t="shared" si="14"/>
        <v>3</v>
      </c>
      <c r="M236" s="216" t="str">
        <f t="shared" si="15"/>
        <v>1</v>
      </c>
    </row>
    <row r="237" spans="3:13" x14ac:dyDescent="0.2">
      <c r="C237" s="132" t="s">
        <v>1304</v>
      </c>
      <c r="E237" s="131" t="s">
        <v>1021</v>
      </c>
      <c r="I237" s="204" t="s">
        <v>553</v>
      </c>
      <c r="J237" s="215" t="str">
        <f t="shared" si="13"/>
        <v>0</v>
      </c>
      <c r="K237" s="216" t="str">
        <f t="shared" si="16"/>
        <v>0</v>
      </c>
      <c r="L237" s="216" t="str">
        <f t="shared" si="14"/>
        <v>4</v>
      </c>
      <c r="M237" s="216" t="str">
        <f t="shared" si="15"/>
        <v>1</v>
      </c>
    </row>
    <row r="238" spans="3:13" x14ac:dyDescent="0.2">
      <c r="C238" s="132" t="s">
        <v>1304</v>
      </c>
      <c r="E238" s="131" t="s">
        <v>1027</v>
      </c>
      <c r="I238" s="204" t="s">
        <v>554</v>
      </c>
      <c r="J238" s="215" t="str">
        <f t="shared" si="13"/>
        <v>0</v>
      </c>
      <c r="K238" s="216" t="str">
        <f t="shared" si="16"/>
        <v>0</v>
      </c>
      <c r="L238" s="216" t="str">
        <f t="shared" si="14"/>
        <v>9</v>
      </c>
      <c r="M238" s="216" t="str">
        <f t="shared" si="15"/>
        <v>1</v>
      </c>
    </row>
    <row r="239" spans="3:13" x14ac:dyDescent="0.2">
      <c r="C239" s="132" t="s">
        <v>1304</v>
      </c>
      <c r="E239" s="131" t="s">
        <v>1028</v>
      </c>
      <c r="I239" s="131" t="s">
        <v>555</v>
      </c>
      <c r="J239" s="215" t="str">
        <f t="shared" si="13"/>
        <v>0</v>
      </c>
      <c r="K239" s="216" t="str">
        <f t="shared" si="16"/>
        <v>0</v>
      </c>
      <c r="L239" s="216" t="str">
        <f t="shared" si="14"/>
        <v>0</v>
      </c>
      <c r="M239" s="216" t="str">
        <f t="shared" si="15"/>
        <v>2</v>
      </c>
    </row>
    <row r="240" spans="3:13" ht="15" x14ac:dyDescent="0.25">
      <c r="C240" s="132" t="s">
        <v>1304</v>
      </c>
      <c r="E240" s="206" t="s">
        <v>1029</v>
      </c>
      <c r="I240" s="131" t="s">
        <v>556</v>
      </c>
      <c r="J240" s="215" t="str">
        <f t="shared" si="13"/>
        <v>0</v>
      </c>
      <c r="K240" s="216" t="str">
        <f t="shared" si="16"/>
        <v>0</v>
      </c>
      <c r="L240" s="216" t="str">
        <f t="shared" si="14"/>
        <v>0</v>
      </c>
      <c r="M240" s="216" t="str">
        <f t="shared" si="15"/>
        <v>3</v>
      </c>
    </row>
    <row r="241" spans="3:13" ht="15" x14ac:dyDescent="0.25">
      <c r="C241" s="132" t="s">
        <v>1304</v>
      </c>
      <c r="E241" s="206" t="s">
        <v>1034</v>
      </c>
      <c r="I241" s="204" t="s">
        <v>557</v>
      </c>
      <c r="J241" s="215" t="str">
        <f t="shared" si="13"/>
        <v>0</v>
      </c>
      <c r="K241" s="216" t="str">
        <f t="shared" si="16"/>
        <v>0</v>
      </c>
      <c r="L241" s="216" t="str">
        <f t="shared" si="14"/>
        <v>1</v>
      </c>
      <c r="M241" s="216" t="str">
        <f t="shared" si="15"/>
        <v>3</v>
      </c>
    </row>
    <row r="242" spans="3:13" x14ac:dyDescent="0.2">
      <c r="C242" s="132" t="s">
        <v>1304</v>
      </c>
      <c r="E242" s="131" t="s">
        <v>1035</v>
      </c>
      <c r="I242" s="204" t="s">
        <v>558</v>
      </c>
      <c r="J242" s="215" t="str">
        <f t="shared" si="13"/>
        <v>0</v>
      </c>
      <c r="K242" s="216" t="str">
        <f t="shared" si="16"/>
        <v>0</v>
      </c>
      <c r="L242" s="216" t="str">
        <f t="shared" si="14"/>
        <v>2</v>
      </c>
      <c r="M242" s="216" t="str">
        <f t="shared" si="15"/>
        <v>3</v>
      </c>
    </row>
    <row r="243" spans="3:13" x14ac:dyDescent="0.2">
      <c r="C243" s="132" t="s">
        <v>1304</v>
      </c>
      <c r="E243" s="131" t="s">
        <v>1038</v>
      </c>
      <c r="I243" s="131" t="s">
        <v>559</v>
      </c>
      <c r="J243" s="215" t="str">
        <f t="shared" si="13"/>
        <v>0</v>
      </c>
      <c r="K243" s="216" t="str">
        <f t="shared" si="16"/>
        <v>0</v>
      </c>
      <c r="L243" s="216" t="str">
        <f t="shared" si="14"/>
        <v>0</v>
      </c>
      <c r="M243" s="216" t="str">
        <f t="shared" si="15"/>
        <v>4</v>
      </c>
    </row>
    <row r="244" spans="3:13" ht="15" x14ac:dyDescent="0.25">
      <c r="C244" s="132" t="s">
        <v>1304</v>
      </c>
      <c r="E244" s="206" t="s">
        <v>1041</v>
      </c>
      <c r="I244" s="204" t="s">
        <v>560</v>
      </c>
      <c r="J244" s="215" t="str">
        <f t="shared" si="13"/>
        <v>0</v>
      </c>
      <c r="K244" s="216" t="str">
        <f t="shared" si="16"/>
        <v>0</v>
      </c>
      <c r="L244" s="216" t="str">
        <f t="shared" si="14"/>
        <v>1</v>
      </c>
      <c r="M244" s="216" t="str">
        <f t="shared" si="15"/>
        <v>4</v>
      </c>
    </row>
    <row r="245" spans="3:13" x14ac:dyDescent="0.2">
      <c r="C245" s="132" t="s">
        <v>1304</v>
      </c>
      <c r="E245" s="131" t="s">
        <v>1042</v>
      </c>
      <c r="I245" s="204" t="s">
        <v>561</v>
      </c>
      <c r="J245" s="215" t="str">
        <f t="shared" si="13"/>
        <v>0</v>
      </c>
      <c r="K245" s="216" t="str">
        <f t="shared" si="16"/>
        <v>0</v>
      </c>
      <c r="L245" s="216" t="str">
        <f t="shared" si="14"/>
        <v>2</v>
      </c>
      <c r="M245" s="216" t="str">
        <f t="shared" si="15"/>
        <v>4</v>
      </c>
    </row>
    <row r="246" spans="3:13" x14ac:dyDescent="0.2">
      <c r="C246" s="132" t="s">
        <v>1304</v>
      </c>
      <c r="E246" s="131" t="s">
        <v>1045</v>
      </c>
      <c r="I246" s="204" t="s">
        <v>562</v>
      </c>
      <c r="J246" s="215" t="str">
        <f t="shared" si="13"/>
        <v>0</v>
      </c>
      <c r="K246" s="216" t="str">
        <f t="shared" si="16"/>
        <v>0</v>
      </c>
      <c r="L246" s="216" t="str">
        <f t="shared" si="14"/>
        <v>3</v>
      </c>
      <c r="M246" s="216" t="str">
        <f t="shared" si="15"/>
        <v>4</v>
      </c>
    </row>
    <row r="247" spans="3:13" x14ac:dyDescent="0.2">
      <c r="C247" s="132" t="s">
        <v>1304</v>
      </c>
      <c r="E247" s="131" t="s">
        <v>1046</v>
      </c>
      <c r="I247" s="204" t="s">
        <v>563</v>
      </c>
      <c r="J247" s="215" t="str">
        <f t="shared" si="13"/>
        <v>0</v>
      </c>
      <c r="K247" s="216" t="str">
        <f t="shared" si="16"/>
        <v>0</v>
      </c>
      <c r="L247" s="216" t="str">
        <f t="shared" si="14"/>
        <v>4</v>
      </c>
      <c r="M247" s="216" t="str">
        <f t="shared" si="15"/>
        <v>4</v>
      </c>
    </row>
    <row r="248" spans="3:13" x14ac:dyDescent="0.2">
      <c r="C248" s="132" t="s">
        <v>1304</v>
      </c>
      <c r="E248" s="131" t="s">
        <v>1047</v>
      </c>
      <c r="I248" s="204" t="s">
        <v>564</v>
      </c>
      <c r="J248" s="215" t="str">
        <f t="shared" si="13"/>
        <v>0</v>
      </c>
      <c r="K248" s="216" t="str">
        <f t="shared" si="16"/>
        <v>0</v>
      </c>
      <c r="L248" s="216" t="str">
        <f t="shared" si="14"/>
        <v>9</v>
      </c>
      <c r="M248" s="216" t="str">
        <f t="shared" si="15"/>
        <v>4</v>
      </c>
    </row>
    <row r="249" spans="3:13" ht="15" x14ac:dyDescent="0.25">
      <c r="C249" s="132" t="s">
        <v>1304</v>
      </c>
      <c r="E249" s="206" t="s">
        <v>1058</v>
      </c>
      <c r="I249" s="131" t="s">
        <v>565</v>
      </c>
      <c r="J249" s="215" t="str">
        <f t="shared" si="13"/>
        <v>0</v>
      </c>
      <c r="K249" s="216" t="str">
        <f t="shared" si="16"/>
        <v>0</v>
      </c>
      <c r="L249" s="216" t="str">
        <f t="shared" si="14"/>
        <v>0</v>
      </c>
      <c r="M249" s="216" t="str">
        <f t="shared" si="15"/>
        <v>5</v>
      </c>
    </row>
    <row r="250" spans="3:13" x14ac:dyDescent="0.2">
      <c r="C250" s="132" t="s">
        <v>1304</v>
      </c>
      <c r="E250" s="131" t="s">
        <v>1059</v>
      </c>
      <c r="I250" s="204" t="s">
        <v>566</v>
      </c>
      <c r="J250" s="215" t="str">
        <f t="shared" si="13"/>
        <v>0</v>
      </c>
      <c r="K250" s="216" t="str">
        <f t="shared" si="16"/>
        <v>0</v>
      </c>
      <c r="L250" s="216" t="str">
        <f t="shared" si="14"/>
        <v>1</v>
      </c>
      <c r="M250" s="216" t="str">
        <f t="shared" si="15"/>
        <v>5</v>
      </c>
    </row>
    <row r="251" spans="3:13" x14ac:dyDescent="0.2">
      <c r="C251" s="132" t="s">
        <v>1304</v>
      </c>
      <c r="E251" s="131" t="s">
        <v>1062</v>
      </c>
      <c r="I251" s="204" t="s">
        <v>567</v>
      </c>
      <c r="J251" s="215" t="str">
        <f t="shared" si="13"/>
        <v>0</v>
      </c>
      <c r="K251" s="216" t="str">
        <f t="shared" si="16"/>
        <v>0</v>
      </c>
      <c r="L251" s="216" t="str">
        <f t="shared" si="14"/>
        <v>2</v>
      </c>
      <c r="M251" s="216" t="str">
        <f t="shared" si="15"/>
        <v>5</v>
      </c>
    </row>
    <row r="252" spans="3:13" x14ac:dyDescent="0.2">
      <c r="C252" s="132" t="s">
        <v>1304</v>
      </c>
      <c r="E252" s="131" t="s">
        <v>1063</v>
      </c>
      <c r="I252" s="131" t="s">
        <v>568</v>
      </c>
      <c r="J252" s="215" t="str">
        <f t="shared" si="13"/>
        <v>0</v>
      </c>
      <c r="K252" s="216" t="str">
        <f t="shared" si="16"/>
        <v>0</v>
      </c>
      <c r="L252" s="216" t="str">
        <f t="shared" si="14"/>
        <v>0</v>
      </c>
      <c r="M252" s="216" t="str">
        <f t="shared" si="15"/>
        <v>6</v>
      </c>
    </row>
    <row r="253" spans="3:13" ht="15" x14ac:dyDescent="0.25">
      <c r="C253" s="132" t="s">
        <v>1304</v>
      </c>
      <c r="E253" s="206" t="s">
        <v>1064</v>
      </c>
      <c r="I253" s="204" t="s">
        <v>569</v>
      </c>
      <c r="J253" s="215" t="str">
        <f t="shared" si="13"/>
        <v>0</v>
      </c>
      <c r="K253" s="216" t="str">
        <f t="shared" si="16"/>
        <v>0</v>
      </c>
      <c r="L253" s="216" t="str">
        <f t="shared" si="14"/>
        <v>1</v>
      </c>
      <c r="M253" s="216" t="str">
        <f t="shared" si="15"/>
        <v>6</v>
      </c>
    </row>
    <row r="254" spans="3:13" x14ac:dyDescent="0.2">
      <c r="C254" s="132" t="s">
        <v>1304</v>
      </c>
      <c r="E254" s="131" t="s">
        <v>1065</v>
      </c>
      <c r="I254" s="204" t="s">
        <v>570</v>
      </c>
      <c r="J254" s="215" t="str">
        <f t="shared" si="13"/>
        <v>0</v>
      </c>
      <c r="K254" s="216" t="str">
        <f t="shared" si="16"/>
        <v>0</v>
      </c>
      <c r="L254" s="216" t="str">
        <f t="shared" si="14"/>
        <v>2</v>
      </c>
      <c r="M254" s="216" t="str">
        <f t="shared" si="15"/>
        <v>6</v>
      </c>
    </row>
    <row r="255" spans="3:13" x14ac:dyDescent="0.2">
      <c r="C255" s="132" t="s">
        <v>1304</v>
      </c>
      <c r="E255" s="131" t="s">
        <v>1069</v>
      </c>
      <c r="I255" s="204" t="s">
        <v>571</v>
      </c>
      <c r="J255" s="215" t="str">
        <f t="shared" si="13"/>
        <v>0</v>
      </c>
      <c r="K255" s="216" t="str">
        <f t="shared" si="16"/>
        <v>0</v>
      </c>
      <c r="L255" s="216" t="str">
        <f t="shared" si="14"/>
        <v>3</v>
      </c>
      <c r="M255" s="216" t="str">
        <f t="shared" si="15"/>
        <v>6</v>
      </c>
    </row>
    <row r="256" spans="3:13" x14ac:dyDescent="0.2">
      <c r="C256" s="132" t="s">
        <v>1304</v>
      </c>
      <c r="E256" s="131" t="s">
        <v>1073</v>
      </c>
      <c r="I256" s="204" t="s">
        <v>572</v>
      </c>
      <c r="J256" s="215" t="str">
        <f t="shared" si="13"/>
        <v>0</v>
      </c>
      <c r="K256" s="216" t="str">
        <f t="shared" si="16"/>
        <v>0</v>
      </c>
      <c r="L256" s="216" t="str">
        <f t="shared" si="14"/>
        <v>4</v>
      </c>
      <c r="M256" s="216" t="str">
        <f t="shared" si="15"/>
        <v>6</v>
      </c>
    </row>
    <row r="257" spans="3:13" ht="15" x14ac:dyDescent="0.25">
      <c r="C257" s="132" t="s">
        <v>1304</v>
      </c>
      <c r="E257" s="206" t="s">
        <v>1074</v>
      </c>
      <c r="I257" s="204" t="s">
        <v>573</v>
      </c>
      <c r="J257" s="215" t="str">
        <f t="shared" si="13"/>
        <v>0</v>
      </c>
      <c r="K257" s="216" t="str">
        <f t="shared" si="16"/>
        <v>0</v>
      </c>
      <c r="L257" s="216" t="str">
        <f t="shared" si="14"/>
        <v>5</v>
      </c>
      <c r="M257" s="216" t="str">
        <f t="shared" si="15"/>
        <v>6</v>
      </c>
    </row>
    <row r="258" spans="3:13" x14ac:dyDescent="0.2">
      <c r="C258" s="132" t="s">
        <v>1304</v>
      </c>
      <c r="E258" s="131" t="s">
        <v>1075</v>
      </c>
      <c r="I258" s="204" t="s">
        <v>574</v>
      </c>
      <c r="J258" s="215" t="str">
        <f t="shared" si="13"/>
        <v>0</v>
      </c>
      <c r="K258" s="216" t="str">
        <f t="shared" si="16"/>
        <v>0</v>
      </c>
      <c r="L258" s="216" t="str">
        <f t="shared" si="14"/>
        <v>9</v>
      </c>
      <c r="M258" s="216" t="str">
        <f t="shared" si="15"/>
        <v>6</v>
      </c>
    </row>
    <row r="259" spans="3:13" x14ac:dyDescent="0.2">
      <c r="C259" s="132" t="s">
        <v>1304</v>
      </c>
      <c r="E259" s="131" t="s">
        <v>1076</v>
      </c>
      <c r="I259" s="131" t="s">
        <v>575</v>
      </c>
      <c r="J259" s="215" t="str">
        <f t="shared" si="13"/>
        <v>0</v>
      </c>
      <c r="K259" s="216" t="str">
        <f t="shared" si="16"/>
        <v>0</v>
      </c>
      <c r="L259" s="216" t="str">
        <f t="shared" si="14"/>
        <v>0</v>
      </c>
      <c r="M259" s="216" t="str">
        <f t="shared" si="15"/>
        <v>7</v>
      </c>
    </row>
    <row r="260" spans="3:13" x14ac:dyDescent="0.2">
      <c r="C260" s="132" t="s">
        <v>1304</v>
      </c>
      <c r="E260" s="131" t="s">
        <v>1081</v>
      </c>
      <c r="I260" s="131" t="s">
        <v>576</v>
      </c>
      <c r="J260" s="215" t="str">
        <f t="shared" ref="J260:J323" si="17">LEFT(RIGHT(LEFT(I260,6),1),1)</f>
        <v>0</v>
      </c>
      <c r="K260" s="216" t="str">
        <f t="shared" si="16"/>
        <v>0</v>
      </c>
      <c r="L260" s="216" t="str">
        <f t="shared" ref="L260:L323" si="18">LEFT(RIGHT(LEFT(I260,6),3),1)</f>
        <v>0</v>
      </c>
      <c r="M260" s="216" t="str">
        <f t="shared" ref="M260:M323" si="19">LEFT(RIGHT(LEFT(I260,6),4),1)</f>
        <v>9</v>
      </c>
    </row>
    <row r="261" spans="3:13" ht="15" x14ac:dyDescent="0.25">
      <c r="C261" s="132" t="s">
        <v>1304</v>
      </c>
      <c r="E261" s="206" t="s">
        <v>1084</v>
      </c>
      <c r="I261" s="204" t="s">
        <v>577</v>
      </c>
      <c r="J261" s="215" t="str">
        <f t="shared" si="17"/>
        <v>0</v>
      </c>
      <c r="K261" s="216" t="str">
        <f t="shared" si="16"/>
        <v>0</v>
      </c>
      <c r="L261" s="216" t="str">
        <f t="shared" si="18"/>
        <v>1</v>
      </c>
      <c r="M261" s="216" t="str">
        <f t="shared" si="19"/>
        <v>9</v>
      </c>
    </row>
    <row r="262" spans="3:13" x14ac:dyDescent="0.2">
      <c r="C262" s="132" t="s">
        <v>1304</v>
      </c>
      <c r="E262" s="131" t="s">
        <v>1085</v>
      </c>
      <c r="I262" s="204" t="s">
        <v>578</v>
      </c>
      <c r="J262" s="215" t="str">
        <f t="shared" si="17"/>
        <v>0</v>
      </c>
      <c r="K262" s="216" t="str">
        <f t="shared" si="16"/>
        <v>0</v>
      </c>
      <c r="L262" s="216" t="str">
        <f t="shared" si="18"/>
        <v>9</v>
      </c>
      <c r="M262" s="216" t="str">
        <f t="shared" si="19"/>
        <v>9</v>
      </c>
    </row>
    <row r="263" spans="3:13" ht="15" x14ac:dyDescent="0.25">
      <c r="C263" s="132" t="s">
        <v>1304</v>
      </c>
      <c r="E263" s="131" t="s">
        <v>1086</v>
      </c>
      <c r="I263" s="206" t="s">
        <v>579</v>
      </c>
      <c r="J263" s="215" t="str">
        <f t="shared" si="17"/>
        <v>0</v>
      </c>
      <c r="K263" s="216" t="str">
        <f t="shared" si="16"/>
        <v>0</v>
      </c>
      <c r="L263" s="216" t="str">
        <f t="shared" si="18"/>
        <v>0</v>
      </c>
      <c r="M263" s="216" t="str">
        <f t="shared" si="19"/>
        <v>0</v>
      </c>
    </row>
    <row r="264" spans="3:13" ht="15" x14ac:dyDescent="0.25">
      <c r="C264" s="132" t="s">
        <v>1304</v>
      </c>
      <c r="E264" s="206" t="s">
        <v>1087</v>
      </c>
      <c r="I264" s="131" t="s">
        <v>580</v>
      </c>
      <c r="J264" s="215" t="str">
        <f t="shared" si="17"/>
        <v>0</v>
      </c>
      <c r="K264" s="216" t="str">
        <f t="shared" ref="K264:K327" si="20">LEFT(RIGHT(LEFT(I264,6),2),1)</f>
        <v>0</v>
      </c>
      <c r="L264" s="216" t="str">
        <f t="shared" si="18"/>
        <v>0</v>
      </c>
      <c r="M264" s="216" t="str">
        <f t="shared" si="19"/>
        <v>1</v>
      </c>
    </row>
    <row r="265" spans="3:13" x14ac:dyDescent="0.2">
      <c r="C265" s="132" t="s">
        <v>1304</v>
      </c>
      <c r="E265" s="131" t="s">
        <v>1088</v>
      </c>
      <c r="I265" s="204" t="s">
        <v>581</v>
      </c>
      <c r="J265" s="215" t="str">
        <f t="shared" si="17"/>
        <v>0</v>
      </c>
      <c r="K265" s="216" t="str">
        <f t="shared" si="20"/>
        <v>1</v>
      </c>
      <c r="L265" s="216" t="str">
        <f t="shared" si="18"/>
        <v>0</v>
      </c>
      <c r="M265" s="216" t="str">
        <f t="shared" si="19"/>
        <v>1</v>
      </c>
    </row>
    <row r="266" spans="3:13" x14ac:dyDescent="0.2">
      <c r="C266" s="132" t="s">
        <v>1304</v>
      </c>
      <c r="E266" s="131" t="s">
        <v>1089</v>
      </c>
      <c r="I266" s="204" t="s">
        <v>582</v>
      </c>
      <c r="J266" s="215" t="str">
        <f t="shared" si="17"/>
        <v>0</v>
      </c>
      <c r="K266" s="216" t="str">
        <f t="shared" si="20"/>
        <v>2</v>
      </c>
      <c r="L266" s="216" t="str">
        <f t="shared" si="18"/>
        <v>0</v>
      </c>
      <c r="M266" s="216" t="str">
        <f t="shared" si="19"/>
        <v>1</v>
      </c>
    </row>
    <row r="267" spans="3:13" ht="15" x14ac:dyDescent="0.25">
      <c r="C267" s="132" t="s">
        <v>1304</v>
      </c>
      <c r="E267" s="206" t="s">
        <v>1092</v>
      </c>
      <c r="I267" s="204" t="s">
        <v>583</v>
      </c>
      <c r="J267" s="215" t="str">
        <f t="shared" si="17"/>
        <v>0</v>
      </c>
      <c r="K267" s="216" t="str">
        <f t="shared" si="20"/>
        <v>3</v>
      </c>
      <c r="L267" s="216" t="str">
        <f t="shared" si="18"/>
        <v>0</v>
      </c>
      <c r="M267" s="216" t="str">
        <f t="shared" si="19"/>
        <v>1</v>
      </c>
    </row>
    <row r="268" spans="3:13" x14ac:dyDescent="0.2">
      <c r="C268" s="132" t="s">
        <v>1304</v>
      </c>
      <c r="E268" s="131" t="s">
        <v>1093</v>
      </c>
      <c r="I268" s="131" t="s">
        <v>584</v>
      </c>
      <c r="J268" s="215" t="str">
        <f t="shared" si="17"/>
        <v>0</v>
      </c>
      <c r="K268" s="216" t="str">
        <f t="shared" si="20"/>
        <v>0</v>
      </c>
      <c r="L268" s="216" t="str">
        <f t="shared" si="18"/>
        <v>0</v>
      </c>
      <c r="M268" s="216" t="str">
        <f t="shared" si="19"/>
        <v>2</v>
      </c>
    </row>
    <row r="269" spans="3:13" x14ac:dyDescent="0.2">
      <c r="C269" s="132" t="s">
        <v>1304</v>
      </c>
      <c r="E269" s="131" t="s">
        <v>1100</v>
      </c>
      <c r="I269" s="131" t="s">
        <v>585</v>
      </c>
      <c r="J269" s="215" t="str">
        <f t="shared" si="17"/>
        <v>0</v>
      </c>
      <c r="K269" s="216" t="str">
        <f t="shared" si="20"/>
        <v>0</v>
      </c>
      <c r="L269" s="216" t="str">
        <f t="shared" si="18"/>
        <v>0</v>
      </c>
      <c r="M269" s="216" t="str">
        <f t="shared" si="19"/>
        <v>3</v>
      </c>
    </row>
    <row r="270" spans="3:13" ht="15" x14ac:dyDescent="0.25">
      <c r="C270" s="132" t="s">
        <v>1304</v>
      </c>
      <c r="E270" s="206" t="s">
        <v>1103</v>
      </c>
      <c r="I270" s="204" t="s">
        <v>586</v>
      </c>
      <c r="J270" s="215" t="str">
        <f t="shared" si="17"/>
        <v>0</v>
      </c>
      <c r="K270" s="216" t="str">
        <f t="shared" si="20"/>
        <v>0</v>
      </c>
      <c r="L270" s="216" t="str">
        <f t="shared" si="18"/>
        <v>1</v>
      </c>
      <c r="M270" s="216" t="str">
        <f t="shared" si="19"/>
        <v>3</v>
      </c>
    </row>
    <row r="271" spans="3:13" x14ac:dyDescent="0.2">
      <c r="C271" s="132" t="s">
        <v>1304</v>
      </c>
      <c r="E271" s="131" t="s">
        <v>1104</v>
      </c>
      <c r="I271" s="204" t="s">
        <v>587</v>
      </c>
      <c r="J271" s="215" t="str">
        <f t="shared" si="17"/>
        <v>0</v>
      </c>
      <c r="K271" s="216" t="str">
        <f t="shared" si="20"/>
        <v>0</v>
      </c>
      <c r="L271" s="216" t="str">
        <f t="shared" si="18"/>
        <v>2</v>
      </c>
      <c r="M271" s="216" t="str">
        <f t="shared" si="19"/>
        <v>3</v>
      </c>
    </row>
    <row r="272" spans="3:13" x14ac:dyDescent="0.2">
      <c r="C272" s="132" t="s">
        <v>1304</v>
      </c>
      <c r="E272" s="131" t="s">
        <v>1110</v>
      </c>
      <c r="I272" s="204" t="s">
        <v>588</v>
      </c>
      <c r="J272" s="215" t="str">
        <f t="shared" si="17"/>
        <v>0</v>
      </c>
      <c r="K272" s="216" t="str">
        <f t="shared" si="20"/>
        <v>0</v>
      </c>
      <c r="L272" s="216" t="str">
        <f t="shared" si="18"/>
        <v>3</v>
      </c>
      <c r="M272" s="216" t="str">
        <f t="shared" si="19"/>
        <v>3</v>
      </c>
    </row>
    <row r="273" spans="3:13" ht="15" x14ac:dyDescent="0.25">
      <c r="C273" s="132" t="s">
        <v>1304</v>
      </c>
      <c r="E273" s="206" t="s">
        <v>1111</v>
      </c>
      <c r="I273" s="204" t="s">
        <v>589</v>
      </c>
      <c r="J273" s="215" t="str">
        <f t="shared" si="17"/>
        <v>0</v>
      </c>
      <c r="K273" s="216" t="str">
        <f t="shared" si="20"/>
        <v>0</v>
      </c>
      <c r="L273" s="216" t="str">
        <f t="shared" si="18"/>
        <v>4</v>
      </c>
      <c r="M273" s="216" t="str">
        <f t="shared" si="19"/>
        <v>3</v>
      </c>
    </row>
    <row r="274" spans="3:13" x14ac:dyDescent="0.2">
      <c r="C274" s="132" t="s">
        <v>1304</v>
      </c>
      <c r="E274" s="131" t="s">
        <v>1112</v>
      </c>
      <c r="I274" s="131" t="s">
        <v>590</v>
      </c>
      <c r="J274" s="215" t="str">
        <f t="shared" si="17"/>
        <v>0</v>
      </c>
      <c r="K274" s="216" t="str">
        <f t="shared" si="20"/>
        <v>0</v>
      </c>
      <c r="L274" s="216" t="str">
        <f t="shared" si="18"/>
        <v>0</v>
      </c>
      <c r="M274" s="216" t="str">
        <f t="shared" si="19"/>
        <v>4</v>
      </c>
    </row>
    <row r="275" spans="3:13" x14ac:dyDescent="0.2">
      <c r="C275" s="132" t="s">
        <v>1304</v>
      </c>
      <c r="E275" s="131" t="s">
        <v>1115</v>
      </c>
      <c r="I275" s="204" t="s">
        <v>591</v>
      </c>
      <c r="J275" s="215" t="str">
        <f t="shared" si="17"/>
        <v>0</v>
      </c>
      <c r="K275" s="216" t="str">
        <f t="shared" si="20"/>
        <v>0</v>
      </c>
      <c r="L275" s="216" t="str">
        <f t="shared" si="18"/>
        <v>1</v>
      </c>
      <c r="M275" s="216" t="str">
        <f t="shared" si="19"/>
        <v>4</v>
      </c>
    </row>
    <row r="276" spans="3:13" ht="15" x14ac:dyDescent="0.25">
      <c r="C276" s="132" t="s">
        <v>1304</v>
      </c>
      <c r="E276" s="206" t="s">
        <v>1116</v>
      </c>
      <c r="I276" s="204" t="s">
        <v>592</v>
      </c>
      <c r="J276" s="215" t="str">
        <f t="shared" si="17"/>
        <v>0</v>
      </c>
      <c r="K276" s="216" t="str">
        <f t="shared" si="20"/>
        <v>0</v>
      </c>
      <c r="L276" s="216" t="str">
        <f t="shared" si="18"/>
        <v>2</v>
      </c>
      <c r="M276" s="216" t="str">
        <f t="shared" si="19"/>
        <v>4</v>
      </c>
    </row>
    <row r="277" spans="3:13" x14ac:dyDescent="0.2">
      <c r="C277" s="132" t="s">
        <v>1304</v>
      </c>
      <c r="E277" s="131" t="s">
        <v>1117</v>
      </c>
      <c r="I277" s="204" t="s">
        <v>593</v>
      </c>
      <c r="J277" s="215" t="str">
        <f t="shared" si="17"/>
        <v>0</v>
      </c>
      <c r="K277" s="216" t="str">
        <f t="shared" si="20"/>
        <v>0</v>
      </c>
      <c r="L277" s="216" t="str">
        <f t="shared" si="18"/>
        <v>3</v>
      </c>
      <c r="M277" s="216" t="str">
        <f t="shared" si="19"/>
        <v>4</v>
      </c>
    </row>
    <row r="278" spans="3:13" x14ac:dyDescent="0.2">
      <c r="C278" s="132" t="s">
        <v>1304</v>
      </c>
      <c r="E278" s="131" t="s">
        <v>1118</v>
      </c>
      <c r="I278" s="204" t="s">
        <v>594</v>
      </c>
      <c r="J278" s="215" t="str">
        <f t="shared" si="17"/>
        <v>0</v>
      </c>
      <c r="K278" s="216" t="str">
        <f t="shared" si="20"/>
        <v>0</v>
      </c>
      <c r="L278" s="216" t="str">
        <f t="shared" si="18"/>
        <v>4</v>
      </c>
      <c r="M278" s="216" t="str">
        <f t="shared" si="19"/>
        <v>4</v>
      </c>
    </row>
    <row r="279" spans="3:13" x14ac:dyDescent="0.2">
      <c r="C279" s="132" t="s">
        <v>1304</v>
      </c>
      <c r="E279" s="131" t="s">
        <v>1119</v>
      </c>
      <c r="I279" s="204" t="s">
        <v>595</v>
      </c>
      <c r="J279" s="215" t="str">
        <f t="shared" si="17"/>
        <v>0</v>
      </c>
      <c r="K279" s="216" t="str">
        <f t="shared" si="20"/>
        <v>0</v>
      </c>
      <c r="L279" s="216" t="str">
        <f t="shared" si="18"/>
        <v>5</v>
      </c>
      <c r="M279" s="216" t="str">
        <f t="shared" si="19"/>
        <v>4</v>
      </c>
    </row>
    <row r="280" spans="3:13" x14ac:dyDescent="0.2">
      <c r="C280" s="132" t="s">
        <v>1304</v>
      </c>
      <c r="E280" s="131" t="s">
        <v>1120</v>
      </c>
      <c r="I280" s="204" t="s">
        <v>596</v>
      </c>
      <c r="J280" s="215" t="str">
        <f t="shared" si="17"/>
        <v>0</v>
      </c>
      <c r="K280" s="216" t="str">
        <f t="shared" si="20"/>
        <v>0</v>
      </c>
      <c r="L280" s="216" t="str">
        <f t="shared" si="18"/>
        <v>6</v>
      </c>
      <c r="M280" s="216" t="str">
        <f t="shared" si="19"/>
        <v>4</v>
      </c>
    </row>
    <row r="281" spans="3:13" ht="15" x14ac:dyDescent="0.25">
      <c r="C281" s="132" t="s">
        <v>1304</v>
      </c>
      <c r="E281" s="206" t="s">
        <v>1124</v>
      </c>
      <c r="I281" s="131" t="s">
        <v>597</v>
      </c>
      <c r="J281" s="215" t="str">
        <f t="shared" si="17"/>
        <v>0</v>
      </c>
      <c r="K281" s="216" t="str">
        <f t="shared" si="20"/>
        <v>0</v>
      </c>
      <c r="L281" s="216" t="str">
        <f t="shared" si="18"/>
        <v>0</v>
      </c>
      <c r="M281" s="216" t="str">
        <f t="shared" si="19"/>
        <v>5</v>
      </c>
    </row>
    <row r="282" spans="3:13" ht="15" x14ac:dyDescent="0.25">
      <c r="C282" s="132" t="s">
        <v>1304</v>
      </c>
      <c r="E282" s="206" t="s">
        <v>1125</v>
      </c>
      <c r="I282" s="204" t="s">
        <v>598</v>
      </c>
      <c r="J282" s="215" t="str">
        <f t="shared" si="17"/>
        <v>0</v>
      </c>
      <c r="K282" s="216" t="str">
        <f t="shared" si="20"/>
        <v>0</v>
      </c>
      <c r="L282" s="216" t="str">
        <f t="shared" si="18"/>
        <v>1</v>
      </c>
      <c r="M282" s="216" t="str">
        <f t="shared" si="19"/>
        <v>5</v>
      </c>
    </row>
    <row r="283" spans="3:13" x14ac:dyDescent="0.2">
      <c r="C283" s="132" t="s">
        <v>1304</v>
      </c>
      <c r="E283" s="131" t="s">
        <v>1126</v>
      </c>
      <c r="I283" s="204" t="s">
        <v>599</v>
      </c>
      <c r="J283" s="215" t="str">
        <f t="shared" si="17"/>
        <v>0</v>
      </c>
      <c r="K283" s="216" t="str">
        <f t="shared" si="20"/>
        <v>1</v>
      </c>
      <c r="L283" s="216" t="str">
        <f t="shared" si="18"/>
        <v>1</v>
      </c>
      <c r="M283" s="216" t="str">
        <f t="shared" si="19"/>
        <v>5</v>
      </c>
    </row>
    <row r="284" spans="3:13" x14ac:dyDescent="0.2">
      <c r="C284" s="132" t="s">
        <v>1304</v>
      </c>
      <c r="E284" s="131" t="s">
        <v>1129</v>
      </c>
      <c r="I284" s="204" t="s">
        <v>600</v>
      </c>
      <c r="J284" s="215" t="str">
        <f t="shared" si="17"/>
        <v>0</v>
      </c>
      <c r="K284" s="216" t="str">
        <f t="shared" si="20"/>
        <v>2</v>
      </c>
      <c r="L284" s="216" t="str">
        <f t="shared" si="18"/>
        <v>1</v>
      </c>
      <c r="M284" s="216" t="str">
        <f t="shared" si="19"/>
        <v>5</v>
      </c>
    </row>
    <row r="285" spans="3:13" x14ac:dyDescent="0.2">
      <c r="C285" s="132" t="s">
        <v>1304</v>
      </c>
      <c r="E285" s="131" t="s">
        <v>1133</v>
      </c>
      <c r="I285" s="204" t="s">
        <v>601</v>
      </c>
      <c r="J285" s="215" t="str">
        <f t="shared" si="17"/>
        <v>0</v>
      </c>
      <c r="K285" s="216" t="str">
        <f t="shared" si="20"/>
        <v>9</v>
      </c>
      <c r="L285" s="216" t="str">
        <f t="shared" si="18"/>
        <v>1</v>
      </c>
      <c r="M285" s="216" t="str">
        <f t="shared" si="19"/>
        <v>5</v>
      </c>
    </row>
    <row r="286" spans="3:13" x14ac:dyDescent="0.2">
      <c r="C286" s="132" t="s">
        <v>1304</v>
      </c>
      <c r="E286" s="131" t="s">
        <v>1140</v>
      </c>
      <c r="I286" s="204" t="s">
        <v>602</v>
      </c>
      <c r="J286" s="215" t="str">
        <f t="shared" si="17"/>
        <v>0</v>
      </c>
      <c r="K286" s="216" t="str">
        <f t="shared" si="20"/>
        <v>0</v>
      </c>
      <c r="L286" s="216" t="str">
        <f t="shared" si="18"/>
        <v>2</v>
      </c>
      <c r="M286" s="216" t="str">
        <f t="shared" si="19"/>
        <v>5</v>
      </c>
    </row>
    <row r="287" spans="3:13" ht="15" x14ac:dyDescent="0.25">
      <c r="C287" s="132" t="s">
        <v>1304</v>
      </c>
      <c r="E287" s="206" t="s">
        <v>1141</v>
      </c>
      <c r="I287" s="204" t="s">
        <v>603</v>
      </c>
      <c r="J287" s="215" t="str">
        <f t="shared" si="17"/>
        <v>0</v>
      </c>
      <c r="K287" s="216" t="str">
        <f t="shared" si="20"/>
        <v>1</v>
      </c>
      <c r="L287" s="216" t="str">
        <f t="shared" si="18"/>
        <v>2</v>
      </c>
      <c r="M287" s="216" t="str">
        <f t="shared" si="19"/>
        <v>5</v>
      </c>
    </row>
    <row r="288" spans="3:13" x14ac:dyDescent="0.2">
      <c r="C288" s="132" t="s">
        <v>1304</v>
      </c>
      <c r="E288" s="131" t="s">
        <v>1142</v>
      </c>
      <c r="I288" s="204" t="s">
        <v>604</v>
      </c>
      <c r="J288" s="215" t="str">
        <f t="shared" si="17"/>
        <v>0</v>
      </c>
      <c r="K288" s="216" t="str">
        <f t="shared" si="20"/>
        <v>2</v>
      </c>
      <c r="L288" s="216" t="str">
        <f t="shared" si="18"/>
        <v>2</v>
      </c>
      <c r="M288" s="216" t="str">
        <f t="shared" si="19"/>
        <v>5</v>
      </c>
    </row>
    <row r="289" spans="3:13" x14ac:dyDescent="0.2">
      <c r="C289" s="132" t="s">
        <v>1304</v>
      </c>
      <c r="E289" s="131" t="s">
        <v>1143</v>
      </c>
      <c r="I289" s="204" t="s">
        <v>605</v>
      </c>
      <c r="J289" s="215" t="str">
        <f t="shared" si="17"/>
        <v>0</v>
      </c>
      <c r="K289" s="216" t="str">
        <f t="shared" si="20"/>
        <v>0</v>
      </c>
      <c r="L289" s="216" t="str">
        <f t="shared" si="18"/>
        <v>3</v>
      </c>
      <c r="M289" s="216" t="str">
        <f t="shared" si="19"/>
        <v>5</v>
      </c>
    </row>
    <row r="290" spans="3:13" x14ac:dyDescent="0.2">
      <c r="C290" s="132" t="s">
        <v>1304</v>
      </c>
      <c r="E290" s="131" t="s">
        <v>1144</v>
      </c>
      <c r="I290" s="204" t="s">
        <v>606</v>
      </c>
      <c r="J290" s="215" t="str">
        <f t="shared" si="17"/>
        <v>0</v>
      </c>
      <c r="K290" s="216" t="str">
        <f t="shared" si="20"/>
        <v>0</v>
      </c>
      <c r="L290" s="216" t="str">
        <f t="shared" si="18"/>
        <v>4</v>
      </c>
      <c r="M290" s="216" t="str">
        <f t="shared" si="19"/>
        <v>5</v>
      </c>
    </row>
    <row r="291" spans="3:13" ht="15" x14ac:dyDescent="0.25">
      <c r="C291" s="132" t="s">
        <v>1304</v>
      </c>
      <c r="E291" s="206" t="s">
        <v>1145</v>
      </c>
      <c r="I291" s="206" t="s">
        <v>607</v>
      </c>
      <c r="J291" s="215" t="str">
        <f t="shared" si="17"/>
        <v>0</v>
      </c>
      <c r="K291" s="216" t="str">
        <f t="shared" si="20"/>
        <v>0</v>
      </c>
      <c r="L291" s="216" t="str">
        <f t="shared" si="18"/>
        <v>0</v>
      </c>
      <c r="M291" s="216" t="str">
        <f t="shared" si="19"/>
        <v>0</v>
      </c>
    </row>
    <row r="292" spans="3:13" x14ac:dyDescent="0.2">
      <c r="C292" s="132" t="s">
        <v>1304</v>
      </c>
      <c r="E292" s="131" t="s">
        <v>1146</v>
      </c>
      <c r="I292" s="131" t="s">
        <v>608</v>
      </c>
      <c r="J292" s="215" t="str">
        <f t="shared" si="17"/>
        <v>0</v>
      </c>
      <c r="K292" s="216" t="str">
        <f t="shared" si="20"/>
        <v>0</v>
      </c>
      <c r="L292" s="216" t="str">
        <f t="shared" si="18"/>
        <v>0</v>
      </c>
      <c r="M292" s="216" t="str">
        <f t="shared" si="19"/>
        <v>1</v>
      </c>
    </row>
    <row r="293" spans="3:13" x14ac:dyDescent="0.2">
      <c r="C293" s="132" t="s">
        <v>1304</v>
      </c>
      <c r="E293" s="131" t="s">
        <v>1149</v>
      </c>
      <c r="I293" s="204" t="s">
        <v>609</v>
      </c>
      <c r="J293" s="215" t="str">
        <f t="shared" si="17"/>
        <v>0</v>
      </c>
      <c r="K293" s="216" t="str">
        <f t="shared" si="20"/>
        <v>0</v>
      </c>
      <c r="L293" s="216" t="str">
        <f t="shared" si="18"/>
        <v>1</v>
      </c>
      <c r="M293" s="216" t="str">
        <f t="shared" si="19"/>
        <v>1</v>
      </c>
    </row>
    <row r="294" spans="3:13" ht="15" x14ac:dyDescent="0.25">
      <c r="C294" s="132" t="s">
        <v>1304</v>
      </c>
      <c r="E294" s="206" t="s">
        <v>1152</v>
      </c>
      <c r="I294" s="204" t="s">
        <v>610</v>
      </c>
      <c r="J294" s="215" t="str">
        <f t="shared" si="17"/>
        <v>0</v>
      </c>
      <c r="K294" s="216" t="str">
        <f t="shared" si="20"/>
        <v>0</v>
      </c>
      <c r="L294" s="216" t="str">
        <f t="shared" si="18"/>
        <v>2</v>
      </c>
      <c r="M294" s="216" t="str">
        <f t="shared" si="19"/>
        <v>1</v>
      </c>
    </row>
    <row r="295" spans="3:13" x14ac:dyDescent="0.2">
      <c r="C295" s="132" t="s">
        <v>1304</v>
      </c>
      <c r="E295" s="131" t="s">
        <v>1153</v>
      </c>
      <c r="I295" s="131" t="s">
        <v>611</v>
      </c>
      <c r="J295" s="215" t="str">
        <f t="shared" si="17"/>
        <v>0</v>
      </c>
      <c r="K295" s="216" t="str">
        <f t="shared" si="20"/>
        <v>0</v>
      </c>
      <c r="L295" s="216" t="str">
        <f t="shared" si="18"/>
        <v>0</v>
      </c>
      <c r="M295" s="216" t="str">
        <f t="shared" si="19"/>
        <v>2</v>
      </c>
    </row>
    <row r="296" spans="3:13" x14ac:dyDescent="0.2">
      <c r="C296" s="132" t="s">
        <v>1304</v>
      </c>
      <c r="E296" s="131" t="s">
        <v>1154</v>
      </c>
      <c r="I296" s="204" t="s">
        <v>612</v>
      </c>
      <c r="J296" s="215" t="str">
        <f t="shared" si="17"/>
        <v>0</v>
      </c>
      <c r="K296" s="216" t="str">
        <f t="shared" si="20"/>
        <v>0</v>
      </c>
      <c r="L296" s="216" t="str">
        <f t="shared" si="18"/>
        <v>1</v>
      </c>
      <c r="M296" s="216" t="str">
        <f t="shared" si="19"/>
        <v>2</v>
      </c>
    </row>
    <row r="297" spans="3:13" x14ac:dyDescent="0.2">
      <c r="C297" s="132" t="s">
        <v>1304</v>
      </c>
      <c r="E297" s="131" t="s">
        <v>1155</v>
      </c>
      <c r="I297" s="204" t="s">
        <v>613</v>
      </c>
      <c r="J297" s="215" t="str">
        <f t="shared" si="17"/>
        <v>0</v>
      </c>
      <c r="K297" s="216" t="str">
        <f t="shared" si="20"/>
        <v>0</v>
      </c>
      <c r="L297" s="216" t="str">
        <f t="shared" si="18"/>
        <v>9</v>
      </c>
      <c r="M297" s="216" t="str">
        <f t="shared" si="19"/>
        <v>2</v>
      </c>
    </row>
    <row r="298" spans="3:13" ht="15" x14ac:dyDescent="0.25">
      <c r="C298" s="132" t="s">
        <v>1304</v>
      </c>
      <c r="E298" s="206" t="s">
        <v>1156</v>
      </c>
      <c r="I298" s="131" t="s">
        <v>614</v>
      </c>
      <c r="J298" s="215" t="str">
        <f t="shared" si="17"/>
        <v>0</v>
      </c>
      <c r="K298" s="216" t="str">
        <f t="shared" si="20"/>
        <v>0</v>
      </c>
      <c r="L298" s="216" t="str">
        <f t="shared" si="18"/>
        <v>0</v>
      </c>
      <c r="M298" s="216" t="str">
        <f t="shared" si="19"/>
        <v>3</v>
      </c>
    </row>
    <row r="299" spans="3:13" x14ac:dyDescent="0.2">
      <c r="C299" s="132" t="s">
        <v>1304</v>
      </c>
      <c r="E299" s="131" t="s">
        <v>1157</v>
      </c>
      <c r="I299" s="131" t="s">
        <v>615</v>
      </c>
      <c r="J299" s="215" t="str">
        <f t="shared" si="17"/>
        <v>0</v>
      </c>
      <c r="K299" s="216" t="str">
        <f t="shared" si="20"/>
        <v>0</v>
      </c>
      <c r="L299" s="216" t="str">
        <f t="shared" si="18"/>
        <v>0</v>
      </c>
      <c r="M299" s="216" t="str">
        <f t="shared" si="19"/>
        <v>4</v>
      </c>
    </row>
    <row r="300" spans="3:13" x14ac:dyDescent="0.2">
      <c r="C300" s="132" t="s">
        <v>1304</v>
      </c>
      <c r="E300" s="131" t="s">
        <v>1158</v>
      </c>
      <c r="I300" s="131" t="s">
        <v>616</v>
      </c>
      <c r="J300" s="215" t="str">
        <f t="shared" si="17"/>
        <v>0</v>
      </c>
      <c r="K300" s="216" t="str">
        <f t="shared" si="20"/>
        <v>0</v>
      </c>
      <c r="L300" s="216" t="str">
        <f t="shared" si="18"/>
        <v>0</v>
      </c>
      <c r="M300" s="216" t="str">
        <f t="shared" si="19"/>
        <v>5</v>
      </c>
    </row>
    <row r="301" spans="3:13" x14ac:dyDescent="0.2">
      <c r="C301" s="132" t="s">
        <v>1304</v>
      </c>
      <c r="E301" s="131" t="s">
        <v>1162</v>
      </c>
      <c r="I301" s="131" t="s">
        <v>617</v>
      </c>
      <c r="J301" s="215" t="str">
        <f t="shared" si="17"/>
        <v>0</v>
      </c>
      <c r="K301" s="216" t="str">
        <f t="shared" si="20"/>
        <v>0</v>
      </c>
      <c r="L301" s="216" t="str">
        <f t="shared" si="18"/>
        <v>0</v>
      </c>
      <c r="M301" s="216" t="str">
        <f t="shared" si="19"/>
        <v>6</v>
      </c>
    </row>
    <row r="302" spans="3:13" ht="15" x14ac:dyDescent="0.25">
      <c r="C302" s="132" t="s">
        <v>1304</v>
      </c>
      <c r="E302" s="206" t="s">
        <v>1163</v>
      </c>
      <c r="I302" s="204" t="s">
        <v>618</v>
      </c>
      <c r="J302" s="215" t="str">
        <f t="shared" si="17"/>
        <v>0</v>
      </c>
      <c r="K302" s="216" t="str">
        <f t="shared" si="20"/>
        <v>0</v>
      </c>
      <c r="L302" s="216" t="str">
        <f t="shared" si="18"/>
        <v>1</v>
      </c>
      <c r="M302" s="216" t="str">
        <f t="shared" si="19"/>
        <v>6</v>
      </c>
    </row>
    <row r="303" spans="3:13" x14ac:dyDescent="0.2">
      <c r="C303" s="132" t="s">
        <v>1304</v>
      </c>
      <c r="E303" s="131" t="s">
        <v>1164</v>
      </c>
      <c r="I303" s="204" t="s">
        <v>619</v>
      </c>
      <c r="J303" s="215" t="str">
        <f t="shared" si="17"/>
        <v>0</v>
      </c>
      <c r="K303" s="216" t="str">
        <f t="shared" si="20"/>
        <v>0</v>
      </c>
      <c r="L303" s="216" t="str">
        <f t="shared" si="18"/>
        <v>2</v>
      </c>
      <c r="M303" s="216" t="str">
        <f t="shared" si="19"/>
        <v>6</v>
      </c>
    </row>
    <row r="304" spans="3:13" x14ac:dyDescent="0.2">
      <c r="C304" s="132" t="s">
        <v>1304</v>
      </c>
      <c r="E304" s="131" t="s">
        <v>1167</v>
      </c>
      <c r="I304" s="131" t="s">
        <v>620</v>
      </c>
      <c r="J304" s="215" t="str">
        <f t="shared" si="17"/>
        <v>0</v>
      </c>
      <c r="K304" s="216" t="str">
        <f t="shared" si="20"/>
        <v>0</v>
      </c>
      <c r="L304" s="216" t="str">
        <f t="shared" si="18"/>
        <v>0</v>
      </c>
      <c r="M304" s="216" t="str">
        <f t="shared" si="19"/>
        <v>7</v>
      </c>
    </row>
    <row r="305" spans="3:13" x14ac:dyDescent="0.2">
      <c r="C305" s="132" t="s">
        <v>1304</v>
      </c>
      <c r="E305" s="131" t="s">
        <v>1168</v>
      </c>
      <c r="I305" s="204" t="s">
        <v>621</v>
      </c>
      <c r="J305" s="215" t="str">
        <f t="shared" si="17"/>
        <v>0</v>
      </c>
      <c r="K305" s="216" t="str">
        <f t="shared" si="20"/>
        <v>0</v>
      </c>
      <c r="L305" s="216" t="str">
        <f t="shared" si="18"/>
        <v>1</v>
      </c>
      <c r="M305" s="216" t="str">
        <f t="shared" si="19"/>
        <v>7</v>
      </c>
    </row>
    <row r="306" spans="3:13" x14ac:dyDescent="0.2">
      <c r="C306" s="132" t="s">
        <v>1304</v>
      </c>
      <c r="E306" s="131" t="s">
        <v>1169</v>
      </c>
      <c r="I306" s="204" t="s">
        <v>622</v>
      </c>
      <c r="J306" s="215" t="str">
        <f t="shared" si="17"/>
        <v>0</v>
      </c>
      <c r="K306" s="216" t="str">
        <f t="shared" si="20"/>
        <v>0</v>
      </c>
      <c r="L306" s="216" t="str">
        <f t="shared" si="18"/>
        <v>2</v>
      </c>
      <c r="M306" s="216" t="str">
        <f t="shared" si="19"/>
        <v>7</v>
      </c>
    </row>
    <row r="307" spans="3:13" ht="15" x14ac:dyDescent="0.25">
      <c r="C307" s="132" t="s">
        <v>1304</v>
      </c>
      <c r="E307" s="206" t="s">
        <v>1173</v>
      </c>
      <c r="I307" s="204" t="s">
        <v>623</v>
      </c>
      <c r="J307" s="215" t="str">
        <f t="shared" si="17"/>
        <v>0</v>
      </c>
      <c r="K307" s="216" t="str">
        <f t="shared" si="20"/>
        <v>0</v>
      </c>
      <c r="L307" s="216" t="str">
        <f t="shared" si="18"/>
        <v>3</v>
      </c>
      <c r="M307" s="216" t="str">
        <f t="shared" si="19"/>
        <v>7</v>
      </c>
    </row>
    <row r="308" spans="3:13" x14ac:dyDescent="0.2">
      <c r="C308" s="132" t="s">
        <v>1304</v>
      </c>
      <c r="E308" s="131" t="s">
        <v>1174</v>
      </c>
      <c r="I308" s="131" t="s">
        <v>624</v>
      </c>
      <c r="J308" s="215" t="str">
        <f t="shared" si="17"/>
        <v>0</v>
      </c>
      <c r="K308" s="216" t="str">
        <f t="shared" si="20"/>
        <v>0</v>
      </c>
      <c r="L308" s="216" t="str">
        <f t="shared" si="18"/>
        <v>0</v>
      </c>
      <c r="M308" s="216" t="str">
        <f t="shared" si="19"/>
        <v>9</v>
      </c>
    </row>
    <row r="309" spans="3:13" x14ac:dyDescent="0.2">
      <c r="C309" s="132" t="s">
        <v>1304</v>
      </c>
      <c r="E309" s="131" t="s">
        <v>1178</v>
      </c>
      <c r="I309" s="204" t="s">
        <v>625</v>
      </c>
      <c r="J309" s="215" t="str">
        <f t="shared" si="17"/>
        <v>0</v>
      </c>
      <c r="K309" s="216" t="str">
        <f t="shared" si="20"/>
        <v>0</v>
      </c>
      <c r="L309" s="216" t="str">
        <f t="shared" si="18"/>
        <v>1</v>
      </c>
      <c r="M309" s="216" t="str">
        <f t="shared" si="19"/>
        <v>9</v>
      </c>
    </row>
    <row r="310" spans="3:13" x14ac:dyDescent="0.2">
      <c r="C310" s="132" t="s">
        <v>1304</v>
      </c>
      <c r="E310" s="131" t="s">
        <v>1187</v>
      </c>
      <c r="I310" s="204" t="s">
        <v>626</v>
      </c>
      <c r="J310" s="215" t="str">
        <f t="shared" si="17"/>
        <v>0</v>
      </c>
      <c r="K310" s="216" t="str">
        <f t="shared" si="20"/>
        <v>0</v>
      </c>
      <c r="L310" s="216" t="str">
        <f t="shared" si="18"/>
        <v>2</v>
      </c>
      <c r="M310" s="216" t="str">
        <f t="shared" si="19"/>
        <v>9</v>
      </c>
    </row>
    <row r="311" spans="3:13" ht="15" x14ac:dyDescent="0.25">
      <c r="C311" s="132" t="s">
        <v>1304</v>
      </c>
      <c r="E311" s="206" t="s">
        <v>1188</v>
      </c>
      <c r="I311" s="204" t="s">
        <v>627</v>
      </c>
      <c r="J311" s="215" t="str">
        <f t="shared" si="17"/>
        <v>0</v>
      </c>
      <c r="K311" s="216" t="str">
        <f t="shared" si="20"/>
        <v>0</v>
      </c>
      <c r="L311" s="216" t="str">
        <f t="shared" si="18"/>
        <v>3</v>
      </c>
      <c r="M311" s="216" t="str">
        <f t="shared" si="19"/>
        <v>9</v>
      </c>
    </row>
    <row r="312" spans="3:13" x14ac:dyDescent="0.2">
      <c r="C312" s="132" t="s">
        <v>1304</v>
      </c>
      <c r="E312" s="131" t="s">
        <v>1189</v>
      </c>
      <c r="I312" s="204" t="s">
        <v>628</v>
      </c>
      <c r="J312" s="215" t="str">
        <f t="shared" si="17"/>
        <v>0</v>
      </c>
      <c r="K312" s="216" t="str">
        <f t="shared" si="20"/>
        <v>0</v>
      </c>
      <c r="L312" s="216" t="str">
        <f t="shared" si="18"/>
        <v>4</v>
      </c>
      <c r="M312" s="216" t="str">
        <f t="shared" si="19"/>
        <v>9</v>
      </c>
    </row>
    <row r="313" spans="3:13" x14ac:dyDescent="0.2">
      <c r="C313" s="132" t="s">
        <v>1304</v>
      </c>
      <c r="E313" s="131" t="s">
        <v>1190</v>
      </c>
      <c r="I313" s="204" t="s">
        <v>629</v>
      </c>
      <c r="J313" s="215" t="str">
        <f t="shared" si="17"/>
        <v>0</v>
      </c>
      <c r="K313" s="216" t="str">
        <f t="shared" si="20"/>
        <v>0</v>
      </c>
      <c r="L313" s="216" t="str">
        <f t="shared" si="18"/>
        <v>9</v>
      </c>
      <c r="M313" s="216" t="str">
        <f t="shared" si="19"/>
        <v>9</v>
      </c>
    </row>
    <row r="314" spans="3:13" ht="15" x14ac:dyDescent="0.25">
      <c r="C314" s="132" t="s">
        <v>1304</v>
      </c>
      <c r="E314" s="131" t="s">
        <v>1191</v>
      </c>
      <c r="I314" s="206" t="s">
        <v>630</v>
      </c>
      <c r="J314" s="215" t="str">
        <f t="shared" si="17"/>
        <v>0</v>
      </c>
      <c r="K314" s="216" t="str">
        <f t="shared" si="20"/>
        <v>0</v>
      </c>
      <c r="L314" s="216" t="str">
        <f t="shared" si="18"/>
        <v>0</v>
      </c>
      <c r="M314" s="216" t="str">
        <f t="shared" si="19"/>
        <v>0</v>
      </c>
    </row>
    <row r="315" spans="3:13" x14ac:dyDescent="0.2">
      <c r="C315" s="132" t="s">
        <v>1304</v>
      </c>
      <c r="E315" s="131" t="s">
        <v>1198</v>
      </c>
      <c r="I315" s="131" t="s">
        <v>631</v>
      </c>
      <c r="J315" s="215" t="str">
        <f t="shared" si="17"/>
        <v>0</v>
      </c>
      <c r="K315" s="216" t="str">
        <f t="shared" si="20"/>
        <v>0</v>
      </c>
      <c r="L315" s="216" t="str">
        <f t="shared" si="18"/>
        <v>0</v>
      </c>
      <c r="M315" s="216" t="str">
        <f t="shared" si="19"/>
        <v>1</v>
      </c>
    </row>
    <row r="316" spans="3:13" x14ac:dyDescent="0.2">
      <c r="C316" s="132" t="s">
        <v>1304</v>
      </c>
      <c r="E316" s="131" t="s">
        <v>1201</v>
      </c>
      <c r="I316" s="204" t="s">
        <v>632</v>
      </c>
      <c r="J316" s="215" t="str">
        <f t="shared" si="17"/>
        <v>0</v>
      </c>
      <c r="K316" s="216" t="str">
        <f t="shared" si="20"/>
        <v>0</v>
      </c>
      <c r="L316" s="216" t="str">
        <f t="shared" si="18"/>
        <v>1</v>
      </c>
      <c r="M316" s="216" t="str">
        <f t="shared" si="19"/>
        <v>1</v>
      </c>
    </row>
    <row r="317" spans="3:13" x14ac:dyDescent="0.2">
      <c r="C317" s="132" t="s">
        <v>1304</v>
      </c>
      <c r="E317" s="131" t="s">
        <v>1213</v>
      </c>
      <c r="I317" s="204" t="s">
        <v>633</v>
      </c>
      <c r="J317" s="215" t="str">
        <f t="shared" si="17"/>
        <v>0</v>
      </c>
      <c r="K317" s="216" t="str">
        <f t="shared" si="20"/>
        <v>0</v>
      </c>
      <c r="L317" s="216" t="str">
        <f t="shared" si="18"/>
        <v>2</v>
      </c>
      <c r="M317" s="216" t="str">
        <f t="shared" si="19"/>
        <v>1</v>
      </c>
    </row>
    <row r="318" spans="3:13" ht="15" x14ac:dyDescent="0.25">
      <c r="C318" s="132" t="s">
        <v>1304</v>
      </c>
      <c r="E318" s="206" t="s">
        <v>1214</v>
      </c>
      <c r="I318" s="131" t="s">
        <v>634</v>
      </c>
      <c r="J318" s="215" t="str">
        <f t="shared" si="17"/>
        <v>0</v>
      </c>
      <c r="K318" s="216" t="str">
        <f t="shared" si="20"/>
        <v>0</v>
      </c>
      <c r="L318" s="216" t="str">
        <f t="shared" si="18"/>
        <v>0</v>
      </c>
      <c r="M318" s="216" t="str">
        <f t="shared" si="19"/>
        <v>2</v>
      </c>
    </row>
    <row r="319" spans="3:13" x14ac:dyDescent="0.2">
      <c r="C319" s="132" t="s">
        <v>1304</v>
      </c>
      <c r="E319" s="131" t="s">
        <v>1215</v>
      </c>
      <c r="I319" s="131" t="s">
        <v>635</v>
      </c>
      <c r="J319" s="215" t="str">
        <f t="shared" si="17"/>
        <v>0</v>
      </c>
      <c r="K319" s="216" t="str">
        <f t="shared" si="20"/>
        <v>0</v>
      </c>
      <c r="L319" s="216" t="str">
        <f t="shared" si="18"/>
        <v>0</v>
      </c>
      <c r="M319" s="216" t="str">
        <f t="shared" si="19"/>
        <v>3</v>
      </c>
    </row>
    <row r="320" spans="3:13" x14ac:dyDescent="0.2">
      <c r="C320" s="132" t="s">
        <v>1304</v>
      </c>
      <c r="E320" s="131" t="s">
        <v>1216</v>
      </c>
      <c r="I320" s="131" t="s">
        <v>636</v>
      </c>
      <c r="J320" s="215" t="str">
        <f t="shared" si="17"/>
        <v>0</v>
      </c>
      <c r="K320" s="216" t="str">
        <f t="shared" si="20"/>
        <v>0</v>
      </c>
      <c r="L320" s="216" t="str">
        <f t="shared" si="18"/>
        <v>0</v>
      </c>
      <c r="M320" s="216" t="str">
        <f t="shared" si="19"/>
        <v>4</v>
      </c>
    </row>
    <row r="321" spans="3:13" x14ac:dyDescent="0.2">
      <c r="C321" s="132" t="s">
        <v>1304</v>
      </c>
      <c r="E321" s="131" t="s">
        <v>1220</v>
      </c>
      <c r="I321" s="131" t="s">
        <v>637</v>
      </c>
      <c r="J321" s="215" t="str">
        <f t="shared" si="17"/>
        <v>0</v>
      </c>
      <c r="K321" s="216" t="str">
        <f t="shared" si="20"/>
        <v>0</v>
      </c>
      <c r="L321" s="216" t="str">
        <f t="shared" si="18"/>
        <v>0</v>
      </c>
      <c r="M321" s="216" t="str">
        <f t="shared" si="19"/>
        <v>5</v>
      </c>
    </row>
    <row r="322" spans="3:13" ht="15" x14ac:dyDescent="0.25">
      <c r="C322" s="132" t="s">
        <v>1304</v>
      </c>
      <c r="E322" s="206" t="s">
        <v>1223</v>
      </c>
      <c r="I322" s="204" t="s">
        <v>638</v>
      </c>
      <c r="J322" s="215" t="str">
        <f t="shared" si="17"/>
        <v>0</v>
      </c>
      <c r="K322" s="216" t="str">
        <f t="shared" si="20"/>
        <v>0</v>
      </c>
      <c r="L322" s="216" t="str">
        <f t="shared" si="18"/>
        <v>1</v>
      </c>
      <c r="M322" s="216" t="str">
        <f t="shared" si="19"/>
        <v>5</v>
      </c>
    </row>
    <row r="323" spans="3:13" x14ac:dyDescent="0.2">
      <c r="C323" s="132" t="s">
        <v>1304</v>
      </c>
      <c r="E323" s="131" t="s">
        <v>1224</v>
      </c>
      <c r="I323" s="204" t="s">
        <v>639</v>
      </c>
      <c r="J323" s="215" t="str">
        <f t="shared" si="17"/>
        <v>0</v>
      </c>
      <c r="K323" s="216" t="str">
        <f t="shared" si="20"/>
        <v>0</v>
      </c>
      <c r="L323" s="216" t="str">
        <f t="shared" si="18"/>
        <v>2</v>
      </c>
      <c r="M323" s="216" t="str">
        <f t="shared" si="19"/>
        <v>5</v>
      </c>
    </row>
    <row r="324" spans="3:13" x14ac:dyDescent="0.2">
      <c r="C324" s="132" t="s">
        <v>1304</v>
      </c>
      <c r="E324" s="131" t="s">
        <v>1225</v>
      </c>
      <c r="I324" s="131" t="s">
        <v>640</v>
      </c>
      <c r="J324" s="215" t="str">
        <f t="shared" ref="J324:J387" si="21">LEFT(RIGHT(LEFT(I324,6),1),1)</f>
        <v>0</v>
      </c>
      <c r="K324" s="216" t="str">
        <f t="shared" si="20"/>
        <v>0</v>
      </c>
      <c r="L324" s="216" t="str">
        <f t="shared" ref="L324:L387" si="22">LEFT(RIGHT(LEFT(I324,6),3),1)</f>
        <v>0</v>
      </c>
      <c r="M324" s="216" t="str">
        <f t="shared" ref="M324:M387" si="23">LEFT(RIGHT(LEFT(I324,6),4),1)</f>
        <v>6</v>
      </c>
    </row>
    <row r="325" spans="3:13" x14ac:dyDescent="0.2">
      <c r="C325" s="132" t="s">
        <v>1304</v>
      </c>
      <c r="E325" s="131" t="s">
        <v>1228</v>
      </c>
      <c r="I325" s="131" t="s">
        <v>641</v>
      </c>
      <c r="J325" s="215" t="str">
        <f t="shared" si="21"/>
        <v>0</v>
      </c>
      <c r="K325" s="216" t="str">
        <f t="shared" si="20"/>
        <v>0</v>
      </c>
      <c r="L325" s="216" t="str">
        <f t="shared" si="22"/>
        <v>0</v>
      </c>
      <c r="M325" s="216" t="str">
        <f t="shared" si="23"/>
        <v>7</v>
      </c>
    </row>
    <row r="326" spans="3:13" x14ac:dyDescent="0.2">
      <c r="C326" s="132" t="s">
        <v>1304</v>
      </c>
      <c r="E326" s="131" t="s">
        <v>1231</v>
      </c>
      <c r="I326" s="131" t="s">
        <v>642</v>
      </c>
      <c r="J326" s="215" t="str">
        <f t="shared" si="21"/>
        <v>0</v>
      </c>
      <c r="K326" s="216" t="str">
        <f t="shared" si="20"/>
        <v>0</v>
      </c>
      <c r="L326" s="216" t="str">
        <f t="shared" si="22"/>
        <v>0</v>
      </c>
      <c r="M326" s="216" t="str">
        <f t="shared" si="23"/>
        <v>8</v>
      </c>
    </row>
    <row r="327" spans="3:13" ht="15" x14ac:dyDescent="0.25">
      <c r="C327" s="132" t="s">
        <v>1304</v>
      </c>
      <c r="E327" s="206" t="s">
        <v>1232</v>
      </c>
      <c r="I327" s="206" t="s">
        <v>643</v>
      </c>
      <c r="J327" s="215" t="str">
        <f t="shared" si="21"/>
        <v>0</v>
      </c>
      <c r="K327" s="216" t="str">
        <f t="shared" si="20"/>
        <v>0</v>
      </c>
      <c r="L327" s="216" t="str">
        <f t="shared" si="22"/>
        <v>0</v>
      </c>
      <c r="M327" s="216" t="str">
        <f t="shared" si="23"/>
        <v>0</v>
      </c>
    </row>
    <row r="328" spans="3:13" x14ac:dyDescent="0.2">
      <c r="C328" s="132" t="s">
        <v>1304</v>
      </c>
      <c r="E328" s="131" t="s">
        <v>1233</v>
      </c>
      <c r="I328" s="131" t="s">
        <v>644</v>
      </c>
      <c r="J328" s="215" t="str">
        <f t="shared" si="21"/>
        <v>0</v>
      </c>
      <c r="K328" s="216" t="str">
        <f t="shared" ref="K328:K391" si="24">LEFT(RIGHT(LEFT(I328,6),2),1)</f>
        <v>0</v>
      </c>
      <c r="L328" s="216" t="str">
        <f t="shared" si="22"/>
        <v>0</v>
      </c>
      <c r="M328" s="216" t="str">
        <f t="shared" si="23"/>
        <v>1</v>
      </c>
    </row>
    <row r="329" spans="3:13" x14ac:dyDescent="0.2">
      <c r="C329" s="132" t="s">
        <v>1304</v>
      </c>
      <c r="E329" s="131" t="s">
        <v>1236</v>
      </c>
      <c r="I329" s="204" t="s">
        <v>645</v>
      </c>
      <c r="J329" s="215" t="str">
        <f t="shared" si="21"/>
        <v>0</v>
      </c>
      <c r="K329" s="216" t="str">
        <f t="shared" si="24"/>
        <v>0</v>
      </c>
      <c r="L329" s="216" t="str">
        <f t="shared" si="22"/>
        <v>1</v>
      </c>
      <c r="M329" s="216" t="str">
        <f t="shared" si="23"/>
        <v>1</v>
      </c>
    </row>
    <row r="330" spans="3:13" ht="15" x14ac:dyDescent="0.25">
      <c r="C330" s="132" t="s">
        <v>1304</v>
      </c>
      <c r="E330" s="206" t="s">
        <v>1243</v>
      </c>
      <c r="I330" s="204" t="s">
        <v>646</v>
      </c>
      <c r="J330" s="215" t="str">
        <f t="shared" si="21"/>
        <v>0</v>
      </c>
      <c r="K330" s="216" t="str">
        <f t="shared" si="24"/>
        <v>0</v>
      </c>
      <c r="L330" s="216" t="str">
        <f t="shared" si="22"/>
        <v>2</v>
      </c>
      <c r="M330" s="216" t="str">
        <f t="shared" si="23"/>
        <v>1</v>
      </c>
    </row>
    <row r="331" spans="3:13" ht="15" x14ac:dyDescent="0.25">
      <c r="C331" s="132" t="s">
        <v>1304</v>
      </c>
      <c r="E331" s="206" t="s">
        <v>1248</v>
      </c>
      <c r="I331" s="131" t="s">
        <v>647</v>
      </c>
      <c r="J331" s="215" t="str">
        <f t="shared" si="21"/>
        <v>0</v>
      </c>
      <c r="K331" s="216" t="str">
        <f t="shared" si="24"/>
        <v>0</v>
      </c>
      <c r="L331" s="216" t="str">
        <f t="shared" si="22"/>
        <v>0</v>
      </c>
      <c r="M331" s="216" t="str">
        <f t="shared" si="23"/>
        <v>2</v>
      </c>
    </row>
    <row r="332" spans="3:13" ht="15" x14ac:dyDescent="0.25">
      <c r="C332" s="132" t="s">
        <v>1304</v>
      </c>
      <c r="E332" s="206" t="s">
        <v>1255</v>
      </c>
      <c r="I332" s="131" t="s">
        <v>648</v>
      </c>
      <c r="J332" s="215" t="str">
        <f t="shared" si="21"/>
        <v>0</v>
      </c>
      <c r="K332" s="216" t="str">
        <f t="shared" si="24"/>
        <v>0</v>
      </c>
      <c r="L332" s="216" t="str">
        <f t="shared" si="22"/>
        <v>0</v>
      </c>
      <c r="M332" s="216" t="str">
        <f t="shared" si="23"/>
        <v>3</v>
      </c>
    </row>
    <row r="333" spans="3:13" ht="15" x14ac:dyDescent="0.25">
      <c r="C333" s="132" t="s">
        <v>1304</v>
      </c>
      <c r="E333" s="206" t="s">
        <v>1256</v>
      </c>
      <c r="I333" s="204" t="s">
        <v>649</v>
      </c>
      <c r="J333" s="215" t="str">
        <f t="shared" si="21"/>
        <v>0</v>
      </c>
      <c r="K333" s="216" t="str">
        <f t="shared" si="24"/>
        <v>0</v>
      </c>
      <c r="L333" s="216" t="str">
        <f t="shared" si="22"/>
        <v>1</v>
      </c>
      <c r="M333" s="216" t="str">
        <f t="shared" si="23"/>
        <v>3</v>
      </c>
    </row>
    <row r="334" spans="3:13" x14ac:dyDescent="0.2">
      <c r="C334" s="132" t="s">
        <v>1304</v>
      </c>
      <c r="E334" s="131" t="s">
        <v>1257</v>
      </c>
      <c r="I334" s="204" t="s">
        <v>650</v>
      </c>
      <c r="J334" s="215" t="str">
        <f t="shared" si="21"/>
        <v>0</v>
      </c>
      <c r="K334" s="216" t="str">
        <f t="shared" si="24"/>
        <v>0</v>
      </c>
      <c r="L334" s="216" t="str">
        <f t="shared" si="22"/>
        <v>2</v>
      </c>
      <c r="M334" s="216" t="str">
        <f t="shared" si="23"/>
        <v>3</v>
      </c>
    </row>
    <row r="335" spans="3:13" x14ac:dyDescent="0.2">
      <c r="C335" s="132" t="s">
        <v>1304</v>
      </c>
      <c r="E335" s="131" t="s">
        <v>1262</v>
      </c>
      <c r="I335" s="204" t="s">
        <v>651</v>
      </c>
      <c r="J335" s="215" t="str">
        <f t="shared" si="21"/>
        <v>0</v>
      </c>
      <c r="K335" s="216" t="str">
        <f t="shared" si="24"/>
        <v>0</v>
      </c>
      <c r="L335" s="216" t="str">
        <f t="shared" si="22"/>
        <v>3</v>
      </c>
      <c r="M335" s="216" t="str">
        <f t="shared" si="23"/>
        <v>3</v>
      </c>
    </row>
    <row r="336" spans="3:13" ht="15" x14ac:dyDescent="0.25">
      <c r="C336" s="132" t="s">
        <v>1304</v>
      </c>
      <c r="E336" s="206" t="s">
        <v>1265</v>
      </c>
      <c r="I336" s="131" t="s">
        <v>652</v>
      </c>
      <c r="J336" s="215" t="str">
        <f t="shared" si="21"/>
        <v>0</v>
      </c>
      <c r="K336" s="216" t="str">
        <f t="shared" si="24"/>
        <v>0</v>
      </c>
      <c r="L336" s="216" t="str">
        <f t="shared" si="22"/>
        <v>0</v>
      </c>
      <c r="M336" s="216" t="str">
        <f t="shared" si="23"/>
        <v>4</v>
      </c>
    </row>
    <row r="337" spans="3:13" x14ac:dyDescent="0.2">
      <c r="C337" s="132" t="s">
        <v>1304</v>
      </c>
      <c r="E337" s="131" t="s">
        <v>1266</v>
      </c>
      <c r="I337" s="131" t="s">
        <v>653</v>
      </c>
      <c r="J337" s="215" t="str">
        <f t="shared" si="21"/>
        <v>0</v>
      </c>
      <c r="K337" s="216" t="str">
        <f t="shared" si="24"/>
        <v>0</v>
      </c>
      <c r="L337" s="216" t="str">
        <f t="shared" si="22"/>
        <v>0</v>
      </c>
      <c r="M337" s="216" t="str">
        <f t="shared" si="23"/>
        <v>5</v>
      </c>
    </row>
    <row r="338" spans="3:13" x14ac:dyDescent="0.2">
      <c r="C338" s="132" t="s">
        <v>1304</v>
      </c>
      <c r="E338" s="131" t="s">
        <v>1269</v>
      </c>
      <c r="I338" s="204" t="s">
        <v>654</v>
      </c>
      <c r="J338" s="215" t="str">
        <f t="shared" si="21"/>
        <v>0</v>
      </c>
      <c r="K338" s="216" t="str">
        <f t="shared" si="24"/>
        <v>0</v>
      </c>
      <c r="L338" s="216" t="str">
        <f t="shared" si="22"/>
        <v>1</v>
      </c>
      <c r="M338" s="216" t="str">
        <f t="shared" si="23"/>
        <v>5</v>
      </c>
    </row>
    <row r="339" spans="3:13" x14ac:dyDescent="0.2">
      <c r="C339" s="132" t="s">
        <v>1304</v>
      </c>
      <c r="E339" s="131" t="s">
        <v>1270</v>
      </c>
      <c r="I339" s="204" t="s">
        <v>655</v>
      </c>
      <c r="J339" s="215" t="str">
        <f t="shared" si="21"/>
        <v>0</v>
      </c>
      <c r="K339" s="216" t="str">
        <f t="shared" si="24"/>
        <v>0</v>
      </c>
      <c r="L339" s="216" t="str">
        <f t="shared" si="22"/>
        <v>2</v>
      </c>
      <c r="M339" s="216" t="str">
        <f t="shared" si="23"/>
        <v>5</v>
      </c>
    </row>
    <row r="340" spans="3:13" ht="15" x14ac:dyDescent="0.25">
      <c r="C340" s="132" t="s">
        <v>1304</v>
      </c>
      <c r="E340" s="206" t="s">
        <v>1282</v>
      </c>
      <c r="I340" s="131" t="s">
        <v>656</v>
      </c>
      <c r="J340" s="215" t="str">
        <f t="shared" si="21"/>
        <v>0</v>
      </c>
      <c r="K340" s="216" t="str">
        <f t="shared" si="24"/>
        <v>0</v>
      </c>
      <c r="L340" s="216" t="str">
        <f t="shared" si="22"/>
        <v>0</v>
      </c>
      <c r="M340" s="216" t="str">
        <f t="shared" si="23"/>
        <v>9</v>
      </c>
    </row>
    <row r="341" spans="3:13" ht="15" x14ac:dyDescent="0.25">
      <c r="C341" s="132" t="s">
        <v>1304</v>
      </c>
      <c r="E341" s="131" t="s">
        <v>1283</v>
      </c>
      <c r="I341" s="206" t="s">
        <v>657</v>
      </c>
      <c r="J341" s="215" t="str">
        <f t="shared" si="21"/>
        <v>0</v>
      </c>
      <c r="K341" s="216" t="str">
        <f t="shared" si="24"/>
        <v>0</v>
      </c>
      <c r="L341" s="216" t="str">
        <f t="shared" si="22"/>
        <v>0</v>
      </c>
      <c r="M341" s="216" t="str">
        <f t="shared" si="23"/>
        <v>0</v>
      </c>
    </row>
    <row r="342" spans="3:13" x14ac:dyDescent="0.2">
      <c r="C342" s="132" t="s">
        <v>1304</v>
      </c>
      <c r="E342" s="131" t="s">
        <v>1286</v>
      </c>
      <c r="I342" s="131" t="s">
        <v>658</v>
      </c>
      <c r="J342" s="215" t="str">
        <f t="shared" si="21"/>
        <v>0</v>
      </c>
      <c r="K342" s="216" t="str">
        <f t="shared" si="24"/>
        <v>0</v>
      </c>
      <c r="L342" s="216" t="str">
        <f t="shared" si="22"/>
        <v>0</v>
      </c>
      <c r="M342" s="216" t="str">
        <f t="shared" si="23"/>
        <v>1</v>
      </c>
    </row>
    <row r="343" spans="3:13" ht="15" x14ac:dyDescent="0.25">
      <c r="C343" s="132" t="s">
        <v>1304</v>
      </c>
      <c r="E343" s="206" t="s">
        <v>1293</v>
      </c>
      <c r="I343" s="204" t="s">
        <v>659</v>
      </c>
      <c r="J343" s="215" t="str">
        <f t="shared" si="21"/>
        <v>0</v>
      </c>
      <c r="K343" s="216" t="str">
        <f t="shared" si="24"/>
        <v>0</v>
      </c>
      <c r="L343" s="216" t="str">
        <f t="shared" si="22"/>
        <v>1</v>
      </c>
      <c r="M343" s="216" t="str">
        <f t="shared" si="23"/>
        <v>1</v>
      </c>
    </row>
    <row r="344" spans="3:13" ht="15" x14ac:dyDescent="0.25">
      <c r="C344" s="132" t="s">
        <v>1304</v>
      </c>
      <c r="E344" s="206" t="s">
        <v>1299</v>
      </c>
      <c r="I344" s="204" t="s">
        <v>660</v>
      </c>
      <c r="J344" s="215" t="str">
        <f t="shared" si="21"/>
        <v>0</v>
      </c>
      <c r="K344" s="216" t="str">
        <f t="shared" si="24"/>
        <v>0</v>
      </c>
      <c r="L344" s="216" t="str">
        <f t="shared" si="22"/>
        <v>2</v>
      </c>
      <c r="M344" s="216" t="str">
        <f t="shared" si="23"/>
        <v>1</v>
      </c>
    </row>
    <row r="345" spans="3:13" ht="15" x14ac:dyDescent="0.25">
      <c r="C345" s="132" t="s">
        <v>1304</v>
      </c>
      <c r="E345" s="206" t="s">
        <v>1300</v>
      </c>
      <c r="I345" s="204" t="s">
        <v>661</v>
      </c>
      <c r="J345" s="215" t="str">
        <f t="shared" si="21"/>
        <v>0</v>
      </c>
      <c r="K345" s="216" t="str">
        <f t="shared" si="24"/>
        <v>0</v>
      </c>
      <c r="L345" s="216" t="str">
        <f t="shared" si="22"/>
        <v>3</v>
      </c>
      <c r="M345" s="216" t="str">
        <f t="shared" si="23"/>
        <v>1</v>
      </c>
    </row>
    <row r="346" spans="3:13" x14ac:dyDescent="0.2">
      <c r="C346" s="132" t="s">
        <v>1304</v>
      </c>
      <c r="E346" s="131" t="s">
        <v>1301</v>
      </c>
      <c r="I346" s="204" t="s">
        <v>662</v>
      </c>
      <c r="J346" s="215" t="str">
        <f t="shared" si="21"/>
        <v>0</v>
      </c>
      <c r="K346" s="216" t="str">
        <f t="shared" si="24"/>
        <v>0</v>
      </c>
      <c r="L346" s="216" t="str">
        <f t="shared" si="22"/>
        <v>4</v>
      </c>
      <c r="M346" s="216" t="str">
        <f t="shared" si="23"/>
        <v>1</v>
      </c>
    </row>
    <row r="347" spans="3:13" x14ac:dyDescent="0.2">
      <c r="C347" s="132" t="s">
        <v>1304</v>
      </c>
      <c r="E347" s="131" t="s">
        <v>1302</v>
      </c>
      <c r="I347" s="204" t="s">
        <v>663</v>
      </c>
      <c r="J347" s="215" t="str">
        <f t="shared" si="21"/>
        <v>0</v>
      </c>
      <c r="K347" s="216" t="str">
        <f t="shared" si="24"/>
        <v>0</v>
      </c>
      <c r="L347" s="216" t="str">
        <f t="shared" si="22"/>
        <v>5</v>
      </c>
      <c r="M347" s="216" t="str">
        <f t="shared" si="23"/>
        <v>1</v>
      </c>
    </row>
    <row r="348" spans="3:13" ht="15" x14ac:dyDescent="0.25">
      <c r="C348" s="132" t="s">
        <v>1304</v>
      </c>
      <c r="E348" s="207" t="s">
        <v>1303</v>
      </c>
      <c r="I348" s="131" t="s">
        <v>664</v>
      </c>
      <c r="J348" s="215" t="str">
        <f t="shared" si="21"/>
        <v>0</v>
      </c>
      <c r="K348" s="216" t="str">
        <f t="shared" si="24"/>
        <v>0</v>
      </c>
      <c r="L348" s="216" t="str">
        <f t="shared" si="22"/>
        <v>0</v>
      </c>
      <c r="M348" s="216" t="str">
        <f t="shared" si="23"/>
        <v>2</v>
      </c>
    </row>
    <row r="349" spans="3:13" x14ac:dyDescent="0.2">
      <c r="C349" s="132" t="s">
        <v>1304</v>
      </c>
      <c r="I349" s="204" t="s">
        <v>665</v>
      </c>
      <c r="J349" s="215" t="str">
        <f t="shared" si="21"/>
        <v>0</v>
      </c>
      <c r="K349" s="216" t="str">
        <f t="shared" si="24"/>
        <v>0</v>
      </c>
      <c r="L349" s="216" t="str">
        <f t="shared" si="22"/>
        <v>1</v>
      </c>
      <c r="M349" s="216" t="str">
        <f t="shared" si="23"/>
        <v>2</v>
      </c>
    </row>
    <row r="350" spans="3:13" x14ac:dyDescent="0.2">
      <c r="C350" s="132" t="s">
        <v>1304</v>
      </c>
      <c r="I350" s="204" t="s">
        <v>666</v>
      </c>
      <c r="J350" s="215" t="str">
        <f t="shared" si="21"/>
        <v>0</v>
      </c>
      <c r="K350" s="216" t="str">
        <f t="shared" si="24"/>
        <v>0</v>
      </c>
      <c r="L350" s="216" t="str">
        <f t="shared" si="22"/>
        <v>2</v>
      </c>
      <c r="M350" s="216" t="str">
        <f t="shared" si="23"/>
        <v>2</v>
      </c>
    </row>
    <row r="351" spans="3:13" x14ac:dyDescent="0.2">
      <c r="C351" s="132" t="s">
        <v>1304</v>
      </c>
      <c r="I351" s="204" t="s">
        <v>667</v>
      </c>
      <c r="J351" s="215" t="str">
        <f t="shared" si="21"/>
        <v>0</v>
      </c>
      <c r="K351" s="216" t="str">
        <f t="shared" si="24"/>
        <v>0</v>
      </c>
      <c r="L351" s="216" t="str">
        <f t="shared" si="22"/>
        <v>3</v>
      </c>
      <c r="M351" s="216" t="str">
        <f t="shared" si="23"/>
        <v>2</v>
      </c>
    </row>
    <row r="352" spans="3:13" x14ac:dyDescent="0.2">
      <c r="C352" s="132" t="s">
        <v>1304</v>
      </c>
      <c r="I352" s="204" t="s">
        <v>668</v>
      </c>
      <c r="J352" s="215" t="str">
        <f t="shared" si="21"/>
        <v>0</v>
      </c>
      <c r="K352" s="216" t="str">
        <f t="shared" si="24"/>
        <v>0</v>
      </c>
      <c r="L352" s="216" t="str">
        <f t="shared" si="22"/>
        <v>4</v>
      </c>
      <c r="M352" s="216" t="str">
        <f t="shared" si="23"/>
        <v>2</v>
      </c>
    </row>
    <row r="353" spans="3:13" x14ac:dyDescent="0.2">
      <c r="C353" s="132" t="s">
        <v>1304</v>
      </c>
      <c r="I353" s="204" t="s">
        <v>669</v>
      </c>
      <c r="J353" s="215" t="str">
        <f t="shared" si="21"/>
        <v>0</v>
      </c>
      <c r="K353" s="216" t="str">
        <f t="shared" si="24"/>
        <v>0</v>
      </c>
      <c r="L353" s="216" t="str">
        <f t="shared" si="22"/>
        <v>5</v>
      </c>
      <c r="M353" s="216" t="str">
        <f t="shared" si="23"/>
        <v>2</v>
      </c>
    </row>
    <row r="354" spans="3:13" x14ac:dyDescent="0.2">
      <c r="C354" s="132" t="s">
        <v>1304</v>
      </c>
      <c r="I354" s="204" t="s">
        <v>670</v>
      </c>
      <c r="J354" s="215" t="str">
        <f t="shared" si="21"/>
        <v>0</v>
      </c>
      <c r="K354" s="216" t="str">
        <f t="shared" si="24"/>
        <v>0</v>
      </c>
      <c r="L354" s="216" t="str">
        <f t="shared" si="22"/>
        <v>9</v>
      </c>
      <c r="M354" s="216" t="str">
        <f t="shared" si="23"/>
        <v>2</v>
      </c>
    </row>
    <row r="355" spans="3:13" x14ac:dyDescent="0.2">
      <c r="C355" s="132" t="s">
        <v>1304</v>
      </c>
      <c r="I355" s="131" t="s">
        <v>671</v>
      </c>
      <c r="J355" s="215" t="str">
        <f t="shared" si="21"/>
        <v>0</v>
      </c>
      <c r="K355" s="216" t="str">
        <f t="shared" si="24"/>
        <v>0</v>
      </c>
      <c r="L355" s="216" t="str">
        <f t="shared" si="22"/>
        <v>0</v>
      </c>
      <c r="M355" s="216" t="str">
        <f t="shared" si="23"/>
        <v>3</v>
      </c>
    </row>
    <row r="356" spans="3:13" x14ac:dyDescent="0.2">
      <c r="C356" s="132" t="s">
        <v>1304</v>
      </c>
      <c r="I356" s="131" t="s">
        <v>672</v>
      </c>
      <c r="J356" s="215" t="str">
        <f t="shared" si="21"/>
        <v>0</v>
      </c>
      <c r="K356" s="216" t="str">
        <f t="shared" si="24"/>
        <v>0</v>
      </c>
      <c r="L356" s="216" t="str">
        <f t="shared" si="22"/>
        <v>0</v>
      </c>
      <c r="M356" s="216" t="str">
        <f t="shared" si="23"/>
        <v>4</v>
      </c>
    </row>
    <row r="357" spans="3:13" x14ac:dyDescent="0.2">
      <c r="C357" s="132" t="s">
        <v>1304</v>
      </c>
      <c r="I357" s="204" t="s">
        <v>673</v>
      </c>
      <c r="J357" s="215" t="str">
        <f t="shared" si="21"/>
        <v>0</v>
      </c>
      <c r="K357" s="216" t="str">
        <f t="shared" si="24"/>
        <v>0</v>
      </c>
      <c r="L357" s="216" t="str">
        <f t="shared" si="22"/>
        <v>1</v>
      </c>
      <c r="M357" s="216" t="str">
        <f t="shared" si="23"/>
        <v>4</v>
      </c>
    </row>
    <row r="358" spans="3:13" x14ac:dyDescent="0.2">
      <c r="C358" s="132" t="s">
        <v>1304</v>
      </c>
      <c r="I358" s="204" t="s">
        <v>674</v>
      </c>
      <c r="J358" s="215" t="str">
        <f t="shared" si="21"/>
        <v>0</v>
      </c>
      <c r="K358" s="216" t="str">
        <f t="shared" si="24"/>
        <v>0</v>
      </c>
      <c r="L358" s="216" t="str">
        <f t="shared" si="22"/>
        <v>9</v>
      </c>
      <c r="M358" s="216" t="str">
        <f t="shared" si="23"/>
        <v>4</v>
      </c>
    </row>
    <row r="359" spans="3:13" x14ac:dyDescent="0.2">
      <c r="C359" s="132" t="s">
        <v>1304</v>
      </c>
      <c r="I359" s="131" t="s">
        <v>675</v>
      </c>
      <c r="J359" s="215" t="str">
        <f t="shared" si="21"/>
        <v>0</v>
      </c>
      <c r="K359" s="216" t="str">
        <f t="shared" si="24"/>
        <v>0</v>
      </c>
      <c r="L359" s="216" t="str">
        <f t="shared" si="22"/>
        <v>0</v>
      </c>
      <c r="M359" s="216" t="str">
        <f t="shared" si="23"/>
        <v>9</v>
      </c>
    </row>
    <row r="360" spans="3:13" x14ac:dyDescent="0.2">
      <c r="C360" s="132" t="s">
        <v>1304</v>
      </c>
      <c r="I360" s="204" t="s">
        <v>676</v>
      </c>
      <c r="J360" s="215" t="str">
        <f t="shared" si="21"/>
        <v>0</v>
      </c>
      <c r="K360" s="216" t="str">
        <f t="shared" si="24"/>
        <v>0</v>
      </c>
      <c r="L360" s="216" t="str">
        <f t="shared" si="22"/>
        <v>1</v>
      </c>
      <c r="M360" s="216" t="str">
        <f t="shared" si="23"/>
        <v>9</v>
      </c>
    </row>
    <row r="361" spans="3:13" x14ac:dyDescent="0.2">
      <c r="C361" s="132" t="s">
        <v>1304</v>
      </c>
      <c r="I361" s="204" t="s">
        <v>677</v>
      </c>
      <c r="J361" s="215" t="str">
        <f t="shared" si="21"/>
        <v>0</v>
      </c>
      <c r="K361" s="216" t="str">
        <f t="shared" si="24"/>
        <v>0</v>
      </c>
      <c r="L361" s="216" t="str">
        <f t="shared" si="22"/>
        <v>2</v>
      </c>
      <c r="M361" s="216" t="str">
        <f t="shared" si="23"/>
        <v>9</v>
      </c>
    </row>
    <row r="362" spans="3:13" x14ac:dyDescent="0.2">
      <c r="C362" s="132" t="s">
        <v>1304</v>
      </c>
      <c r="I362" s="204" t="s">
        <v>678</v>
      </c>
      <c r="J362" s="215" t="str">
        <f t="shared" si="21"/>
        <v>0</v>
      </c>
      <c r="K362" s="216" t="str">
        <f t="shared" si="24"/>
        <v>0</v>
      </c>
      <c r="L362" s="216" t="str">
        <f t="shared" si="22"/>
        <v>3</v>
      </c>
      <c r="M362" s="216" t="str">
        <f t="shared" si="23"/>
        <v>9</v>
      </c>
    </row>
    <row r="363" spans="3:13" x14ac:dyDescent="0.2">
      <c r="C363" s="132" t="s">
        <v>1304</v>
      </c>
      <c r="I363" s="204" t="s">
        <v>679</v>
      </c>
      <c r="J363" s="215" t="str">
        <f t="shared" si="21"/>
        <v>0</v>
      </c>
      <c r="K363" s="216" t="str">
        <f t="shared" si="24"/>
        <v>0</v>
      </c>
      <c r="L363" s="216" t="str">
        <f t="shared" si="22"/>
        <v>4</v>
      </c>
      <c r="M363" s="216" t="str">
        <f t="shared" si="23"/>
        <v>9</v>
      </c>
    </row>
    <row r="364" spans="3:13" x14ac:dyDescent="0.2">
      <c r="C364" s="132" t="s">
        <v>1304</v>
      </c>
      <c r="I364" s="204" t="s">
        <v>680</v>
      </c>
      <c r="J364" s="215" t="str">
        <f t="shared" si="21"/>
        <v>0</v>
      </c>
      <c r="K364" s="216" t="str">
        <f t="shared" si="24"/>
        <v>0</v>
      </c>
      <c r="L364" s="216" t="str">
        <f t="shared" si="22"/>
        <v>5</v>
      </c>
      <c r="M364" s="216" t="str">
        <f t="shared" si="23"/>
        <v>9</v>
      </c>
    </row>
    <row r="365" spans="3:13" x14ac:dyDescent="0.2">
      <c r="C365" s="132" t="s">
        <v>1304</v>
      </c>
      <c r="I365" s="204" t="s">
        <v>681</v>
      </c>
      <c r="J365" s="215" t="str">
        <f t="shared" si="21"/>
        <v>0</v>
      </c>
      <c r="K365" s="216" t="str">
        <f t="shared" si="24"/>
        <v>0</v>
      </c>
      <c r="L365" s="216" t="str">
        <f t="shared" si="22"/>
        <v>6</v>
      </c>
      <c r="M365" s="216" t="str">
        <f t="shared" si="23"/>
        <v>9</v>
      </c>
    </row>
    <row r="366" spans="3:13" x14ac:dyDescent="0.2">
      <c r="C366" s="132" t="s">
        <v>1304</v>
      </c>
      <c r="I366" s="204" t="s">
        <v>682</v>
      </c>
      <c r="J366" s="215" t="str">
        <f t="shared" si="21"/>
        <v>0</v>
      </c>
      <c r="K366" s="216" t="str">
        <f t="shared" si="24"/>
        <v>0</v>
      </c>
      <c r="L366" s="216" t="str">
        <f t="shared" si="22"/>
        <v>9</v>
      </c>
      <c r="M366" s="216" t="str">
        <f t="shared" si="23"/>
        <v>9</v>
      </c>
    </row>
    <row r="367" spans="3:13" ht="15" x14ac:dyDescent="0.25">
      <c r="C367" s="132" t="s">
        <v>1304</v>
      </c>
      <c r="I367" s="206" t="s">
        <v>683</v>
      </c>
      <c r="J367" s="215" t="str">
        <f t="shared" si="21"/>
        <v>0</v>
      </c>
      <c r="K367" s="216" t="str">
        <f t="shared" si="24"/>
        <v>0</v>
      </c>
      <c r="L367" s="216" t="str">
        <f t="shared" si="22"/>
        <v>0</v>
      </c>
      <c r="M367" s="216" t="str">
        <f t="shared" si="23"/>
        <v>0</v>
      </c>
    </row>
    <row r="368" spans="3:13" x14ac:dyDescent="0.2">
      <c r="C368" s="132" t="s">
        <v>1304</v>
      </c>
      <c r="I368" s="131" t="s">
        <v>684</v>
      </c>
      <c r="J368" s="215" t="str">
        <f t="shared" si="21"/>
        <v>0</v>
      </c>
      <c r="K368" s="216" t="str">
        <f t="shared" si="24"/>
        <v>0</v>
      </c>
      <c r="L368" s="216" t="str">
        <f t="shared" si="22"/>
        <v>0</v>
      </c>
      <c r="M368" s="216" t="str">
        <f t="shared" si="23"/>
        <v>1</v>
      </c>
    </row>
    <row r="369" spans="3:13" x14ac:dyDescent="0.2">
      <c r="C369" s="132" t="s">
        <v>1304</v>
      </c>
      <c r="I369" s="131" t="s">
        <v>685</v>
      </c>
      <c r="J369" s="215" t="str">
        <f t="shared" si="21"/>
        <v>0</v>
      </c>
      <c r="K369" s="216" t="str">
        <f t="shared" si="24"/>
        <v>0</v>
      </c>
      <c r="L369" s="216" t="str">
        <f t="shared" si="22"/>
        <v>0</v>
      </c>
      <c r="M369" s="216" t="str">
        <f t="shared" si="23"/>
        <v>2</v>
      </c>
    </row>
    <row r="370" spans="3:13" x14ac:dyDescent="0.2">
      <c r="C370" s="132" t="s">
        <v>1304</v>
      </c>
      <c r="I370" s="131" t="s">
        <v>686</v>
      </c>
      <c r="J370" s="215" t="str">
        <f t="shared" si="21"/>
        <v>0</v>
      </c>
      <c r="K370" s="216" t="str">
        <f t="shared" si="24"/>
        <v>0</v>
      </c>
      <c r="L370" s="216" t="str">
        <f t="shared" si="22"/>
        <v>0</v>
      </c>
      <c r="M370" s="216" t="str">
        <f t="shared" si="23"/>
        <v>3</v>
      </c>
    </row>
    <row r="371" spans="3:13" x14ac:dyDescent="0.2">
      <c r="C371" s="132" t="s">
        <v>1304</v>
      </c>
      <c r="I371" s="204" t="s">
        <v>687</v>
      </c>
      <c r="J371" s="215" t="str">
        <f t="shared" si="21"/>
        <v>0</v>
      </c>
      <c r="K371" s="216" t="str">
        <f t="shared" si="24"/>
        <v>0</v>
      </c>
      <c r="L371" s="216" t="str">
        <f t="shared" si="22"/>
        <v>1</v>
      </c>
      <c r="M371" s="216" t="str">
        <f t="shared" si="23"/>
        <v>3</v>
      </c>
    </row>
    <row r="372" spans="3:13" x14ac:dyDescent="0.2">
      <c r="C372" s="132" t="s">
        <v>1304</v>
      </c>
      <c r="I372" s="204" t="s">
        <v>688</v>
      </c>
      <c r="J372" s="215" t="str">
        <f t="shared" si="21"/>
        <v>0</v>
      </c>
      <c r="K372" s="216" t="str">
        <f t="shared" si="24"/>
        <v>0</v>
      </c>
      <c r="L372" s="216" t="str">
        <f t="shared" si="22"/>
        <v>2</v>
      </c>
      <c r="M372" s="216" t="str">
        <f t="shared" si="23"/>
        <v>3</v>
      </c>
    </row>
    <row r="373" spans="3:13" ht="15" x14ac:dyDescent="0.25">
      <c r="C373" s="132" t="s">
        <v>1304</v>
      </c>
      <c r="I373" s="206" t="s">
        <v>689</v>
      </c>
      <c r="J373" s="215" t="str">
        <f t="shared" si="21"/>
        <v>0</v>
      </c>
      <c r="K373" s="216" t="str">
        <f t="shared" si="24"/>
        <v>0</v>
      </c>
      <c r="L373" s="216" t="str">
        <f t="shared" si="22"/>
        <v>0</v>
      </c>
      <c r="M373" s="216" t="str">
        <f t="shared" si="23"/>
        <v>0</v>
      </c>
    </row>
    <row r="374" spans="3:13" x14ac:dyDescent="0.2">
      <c r="C374" s="132" t="s">
        <v>1304</v>
      </c>
      <c r="I374" s="131" t="s">
        <v>690</v>
      </c>
      <c r="J374" s="215" t="str">
        <f t="shared" si="21"/>
        <v>0</v>
      </c>
      <c r="K374" s="216" t="str">
        <f t="shared" si="24"/>
        <v>0</v>
      </c>
      <c r="L374" s="216" t="str">
        <f t="shared" si="22"/>
        <v>0</v>
      </c>
      <c r="M374" s="216" t="str">
        <f t="shared" si="23"/>
        <v>1</v>
      </c>
    </row>
    <row r="375" spans="3:13" x14ac:dyDescent="0.2">
      <c r="C375" s="132" t="s">
        <v>1304</v>
      </c>
      <c r="I375" s="204" t="s">
        <v>691</v>
      </c>
      <c r="J375" s="215" t="str">
        <f t="shared" si="21"/>
        <v>0</v>
      </c>
      <c r="K375" s="216" t="str">
        <f t="shared" si="24"/>
        <v>0</v>
      </c>
      <c r="L375" s="216" t="str">
        <f t="shared" si="22"/>
        <v>1</v>
      </c>
      <c r="M375" s="216" t="str">
        <f t="shared" si="23"/>
        <v>1</v>
      </c>
    </row>
    <row r="376" spans="3:13" x14ac:dyDescent="0.2">
      <c r="C376" s="132" t="s">
        <v>1304</v>
      </c>
      <c r="I376" s="204" t="s">
        <v>692</v>
      </c>
      <c r="J376" s="215" t="str">
        <f t="shared" si="21"/>
        <v>0</v>
      </c>
      <c r="K376" s="216" t="str">
        <f t="shared" si="24"/>
        <v>0</v>
      </c>
      <c r="L376" s="216" t="str">
        <f t="shared" si="22"/>
        <v>2</v>
      </c>
      <c r="M376" s="216" t="str">
        <f t="shared" si="23"/>
        <v>1</v>
      </c>
    </row>
    <row r="377" spans="3:13" x14ac:dyDescent="0.2">
      <c r="C377" s="132" t="s">
        <v>1304</v>
      </c>
      <c r="I377" s="131" t="s">
        <v>693</v>
      </c>
      <c r="J377" s="215" t="str">
        <f t="shared" si="21"/>
        <v>0</v>
      </c>
      <c r="K377" s="216" t="str">
        <f t="shared" si="24"/>
        <v>0</v>
      </c>
      <c r="L377" s="216" t="str">
        <f t="shared" si="22"/>
        <v>0</v>
      </c>
      <c r="M377" s="216" t="str">
        <f t="shared" si="23"/>
        <v>2</v>
      </c>
    </row>
    <row r="378" spans="3:13" x14ac:dyDescent="0.2">
      <c r="C378" s="132" t="s">
        <v>1304</v>
      </c>
      <c r="I378" s="131" t="s">
        <v>694</v>
      </c>
      <c r="J378" s="215" t="str">
        <f t="shared" si="21"/>
        <v>0</v>
      </c>
      <c r="K378" s="216" t="str">
        <f t="shared" si="24"/>
        <v>0</v>
      </c>
      <c r="L378" s="216" t="str">
        <f t="shared" si="22"/>
        <v>0</v>
      </c>
      <c r="M378" s="216" t="str">
        <f t="shared" si="23"/>
        <v>3</v>
      </c>
    </row>
    <row r="379" spans="3:13" x14ac:dyDescent="0.2">
      <c r="C379" s="132" t="s">
        <v>1304</v>
      </c>
      <c r="I379" s="131" t="s">
        <v>695</v>
      </c>
      <c r="J379" s="215" t="str">
        <f t="shared" si="21"/>
        <v>0</v>
      </c>
      <c r="K379" s="216" t="str">
        <f t="shared" si="24"/>
        <v>0</v>
      </c>
      <c r="L379" s="216" t="str">
        <f t="shared" si="22"/>
        <v>0</v>
      </c>
      <c r="M379" s="216" t="str">
        <f t="shared" si="23"/>
        <v>4</v>
      </c>
    </row>
    <row r="380" spans="3:13" x14ac:dyDescent="0.2">
      <c r="C380" s="132" t="s">
        <v>1304</v>
      </c>
      <c r="I380" s="131" t="s">
        <v>696</v>
      </c>
      <c r="J380" s="215" t="str">
        <f t="shared" si="21"/>
        <v>0</v>
      </c>
      <c r="K380" s="216" t="str">
        <f t="shared" si="24"/>
        <v>0</v>
      </c>
      <c r="L380" s="216" t="str">
        <f t="shared" si="22"/>
        <v>0</v>
      </c>
      <c r="M380" s="216" t="str">
        <f t="shared" si="23"/>
        <v>9</v>
      </c>
    </row>
    <row r="381" spans="3:13" x14ac:dyDescent="0.2">
      <c r="C381" s="132" t="s">
        <v>1304</v>
      </c>
      <c r="I381" s="204" t="s">
        <v>697</v>
      </c>
      <c r="J381" s="215" t="str">
        <f t="shared" si="21"/>
        <v>0</v>
      </c>
      <c r="K381" s="216" t="str">
        <f t="shared" si="24"/>
        <v>0</v>
      </c>
      <c r="L381" s="216" t="str">
        <f t="shared" si="22"/>
        <v>1</v>
      </c>
      <c r="M381" s="216" t="str">
        <f t="shared" si="23"/>
        <v>9</v>
      </c>
    </row>
    <row r="382" spans="3:13" x14ac:dyDescent="0.2">
      <c r="C382" s="132" t="s">
        <v>1304</v>
      </c>
      <c r="I382" s="204" t="s">
        <v>698</v>
      </c>
      <c r="J382" s="215" t="str">
        <f t="shared" si="21"/>
        <v>0</v>
      </c>
      <c r="K382" s="216" t="str">
        <f t="shared" si="24"/>
        <v>0</v>
      </c>
      <c r="L382" s="216" t="str">
        <f t="shared" si="22"/>
        <v>2</v>
      </c>
      <c r="M382" s="216" t="str">
        <f t="shared" si="23"/>
        <v>9</v>
      </c>
    </row>
    <row r="383" spans="3:13" x14ac:dyDescent="0.2">
      <c r="C383" s="132" t="s">
        <v>1304</v>
      </c>
      <c r="I383" s="204" t="s">
        <v>699</v>
      </c>
      <c r="J383" s="215" t="str">
        <f t="shared" si="21"/>
        <v>0</v>
      </c>
      <c r="K383" s="216" t="str">
        <f t="shared" si="24"/>
        <v>0</v>
      </c>
      <c r="L383" s="216" t="str">
        <f t="shared" si="22"/>
        <v>9</v>
      </c>
      <c r="M383" s="216" t="str">
        <f t="shared" si="23"/>
        <v>9</v>
      </c>
    </row>
    <row r="384" spans="3:13" ht="15" x14ac:dyDescent="0.25">
      <c r="C384" s="132" t="s">
        <v>1304</v>
      </c>
      <c r="I384" s="206" t="s">
        <v>700</v>
      </c>
      <c r="J384" s="215" t="str">
        <f t="shared" si="21"/>
        <v>0</v>
      </c>
      <c r="K384" s="216" t="str">
        <f t="shared" si="24"/>
        <v>0</v>
      </c>
      <c r="L384" s="216" t="str">
        <f t="shared" si="22"/>
        <v>0</v>
      </c>
      <c r="M384" s="216" t="str">
        <f t="shared" si="23"/>
        <v>0</v>
      </c>
    </row>
    <row r="385" spans="3:13" x14ac:dyDescent="0.2">
      <c r="C385" s="132" t="s">
        <v>1304</v>
      </c>
      <c r="I385" s="204" t="s">
        <v>701</v>
      </c>
      <c r="J385" s="215" t="str">
        <f t="shared" si="21"/>
        <v>0</v>
      </c>
      <c r="K385" s="216" t="str">
        <f t="shared" si="24"/>
        <v>0</v>
      </c>
      <c r="L385" s="216" t="str">
        <f t="shared" si="22"/>
        <v>1</v>
      </c>
      <c r="M385" s="216" t="str">
        <f t="shared" si="23"/>
        <v>0</v>
      </c>
    </row>
    <row r="386" spans="3:13" x14ac:dyDescent="0.2">
      <c r="C386" s="132" t="s">
        <v>1304</v>
      </c>
      <c r="I386" s="204" t="s">
        <v>702</v>
      </c>
      <c r="J386" s="215" t="str">
        <f t="shared" si="21"/>
        <v>0</v>
      </c>
      <c r="K386" s="216" t="str">
        <f t="shared" si="24"/>
        <v>0</v>
      </c>
      <c r="L386" s="216" t="str">
        <f t="shared" si="22"/>
        <v>2</v>
      </c>
      <c r="M386" s="216" t="str">
        <f t="shared" si="23"/>
        <v>0</v>
      </c>
    </row>
    <row r="387" spans="3:13" x14ac:dyDescent="0.2">
      <c r="C387" s="132" t="s">
        <v>1304</v>
      </c>
      <c r="I387" s="204" t="s">
        <v>703</v>
      </c>
      <c r="J387" s="215" t="str">
        <f t="shared" si="21"/>
        <v>0</v>
      </c>
      <c r="K387" s="216" t="str">
        <f t="shared" si="24"/>
        <v>0</v>
      </c>
      <c r="L387" s="216" t="str">
        <f t="shared" si="22"/>
        <v>3</v>
      </c>
      <c r="M387" s="216" t="str">
        <f t="shared" si="23"/>
        <v>0</v>
      </c>
    </row>
    <row r="388" spans="3:13" x14ac:dyDescent="0.2">
      <c r="C388" s="132" t="s">
        <v>1304</v>
      </c>
      <c r="I388" s="204" t="s">
        <v>704</v>
      </c>
      <c r="J388" s="215" t="str">
        <f t="shared" ref="J388:J451" si="25">LEFT(RIGHT(LEFT(I388,6),1),1)</f>
        <v>0</v>
      </c>
      <c r="K388" s="216" t="str">
        <f t="shared" si="24"/>
        <v>0</v>
      </c>
      <c r="L388" s="216" t="str">
        <f t="shared" ref="L388:L451" si="26">LEFT(RIGHT(LEFT(I388,6),3),1)</f>
        <v>9</v>
      </c>
      <c r="M388" s="216" t="str">
        <f t="shared" ref="M388:M451" si="27">LEFT(RIGHT(LEFT(I388,6),4),1)</f>
        <v>0</v>
      </c>
    </row>
    <row r="389" spans="3:13" ht="15" x14ac:dyDescent="0.25">
      <c r="C389" s="132" t="s">
        <v>1304</v>
      </c>
      <c r="I389" s="206" t="s">
        <v>705</v>
      </c>
      <c r="J389" s="215" t="str">
        <f t="shared" si="25"/>
        <v>0</v>
      </c>
      <c r="K389" s="216" t="str">
        <f t="shared" si="24"/>
        <v>0</v>
      </c>
      <c r="L389" s="216" t="str">
        <f t="shared" si="26"/>
        <v>0</v>
      </c>
      <c r="M389" s="216" t="str">
        <f t="shared" si="27"/>
        <v>0</v>
      </c>
    </row>
    <row r="390" spans="3:13" x14ac:dyDescent="0.2">
      <c r="C390" s="132" t="s">
        <v>1304</v>
      </c>
      <c r="I390" s="131" t="s">
        <v>706</v>
      </c>
      <c r="J390" s="215" t="str">
        <f t="shared" si="25"/>
        <v>0</v>
      </c>
      <c r="K390" s="216" t="str">
        <f t="shared" si="24"/>
        <v>0</v>
      </c>
      <c r="L390" s="216" t="str">
        <f t="shared" si="26"/>
        <v>0</v>
      </c>
      <c r="M390" s="216" t="str">
        <f t="shared" si="27"/>
        <v>1</v>
      </c>
    </row>
    <row r="391" spans="3:13" x14ac:dyDescent="0.2">
      <c r="C391" s="132" t="s">
        <v>1304</v>
      </c>
      <c r="I391" s="204" t="s">
        <v>707</v>
      </c>
      <c r="J391" s="215" t="str">
        <f t="shared" si="25"/>
        <v>0</v>
      </c>
      <c r="K391" s="216" t="str">
        <f t="shared" si="24"/>
        <v>0</v>
      </c>
      <c r="L391" s="216" t="str">
        <f t="shared" si="26"/>
        <v>1</v>
      </c>
      <c r="M391" s="216" t="str">
        <f t="shared" si="27"/>
        <v>1</v>
      </c>
    </row>
    <row r="392" spans="3:13" x14ac:dyDescent="0.2">
      <c r="C392" s="132" t="s">
        <v>1304</v>
      </c>
      <c r="I392" s="204" t="s">
        <v>708</v>
      </c>
      <c r="J392" s="215" t="str">
        <f t="shared" si="25"/>
        <v>0</v>
      </c>
      <c r="K392" s="216" t="str">
        <f t="shared" ref="K392:K455" si="28">LEFT(RIGHT(LEFT(I392,6),2),1)</f>
        <v>0</v>
      </c>
      <c r="L392" s="216" t="str">
        <f t="shared" si="26"/>
        <v>2</v>
      </c>
      <c r="M392" s="216" t="str">
        <f t="shared" si="27"/>
        <v>1</v>
      </c>
    </row>
    <row r="393" spans="3:13" x14ac:dyDescent="0.2">
      <c r="C393" s="132" t="s">
        <v>1304</v>
      </c>
      <c r="I393" s="204" t="s">
        <v>709</v>
      </c>
      <c r="J393" s="215" t="str">
        <f t="shared" si="25"/>
        <v>0</v>
      </c>
      <c r="K393" s="216" t="str">
        <f t="shared" si="28"/>
        <v>0</v>
      </c>
      <c r="L393" s="216" t="str">
        <f t="shared" si="26"/>
        <v>3</v>
      </c>
      <c r="M393" s="216" t="str">
        <f t="shared" si="27"/>
        <v>1</v>
      </c>
    </row>
    <row r="394" spans="3:13" x14ac:dyDescent="0.2">
      <c r="C394" s="132" t="s">
        <v>1304</v>
      </c>
      <c r="I394" s="131" t="s">
        <v>710</v>
      </c>
      <c r="J394" s="215" t="str">
        <f t="shared" si="25"/>
        <v>0</v>
      </c>
      <c r="K394" s="216" t="str">
        <f t="shared" si="28"/>
        <v>0</v>
      </c>
      <c r="L394" s="216" t="str">
        <f t="shared" si="26"/>
        <v>0</v>
      </c>
      <c r="M394" s="216" t="str">
        <f t="shared" si="27"/>
        <v>2</v>
      </c>
    </row>
    <row r="395" spans="3:13" x14ac:dyDescent="0.2">
      <c r="C395" s="132" t="s">
        <v>1304</v>
      </c>
      <c r="I395" s="131" t="s">
        <v>711</v>
      </c>
      <c r="J395" s="215" t="str">
        <f t="shared" si="25"/>
        <v>0</v>
      </c>
      <c r="K395" s="216" t="str">
        <f t="shared" si="28"/>
        <v>0</v>
      </c>
      <c r="L395" s="216" t="str">
        <f t="shared" si="26"/>
        <v>0</v>
      </c>
      <c r="M395" s="216" t="str">
        <f t="shared" si="27"/>
        <v>3</v>
      </c>
    </row>
    <row r="396" spans="3:13" x14ac:dyDescent="0.2">
      <c r="C396" s="132" t="s">
        <v>1304</v>
      </c>
      <c r="I396" s="131" t="s">
        <v>712</v>
      </c>
      <c r="J396" s="215" t="str">
        <f t="shared" si="25"/>
        <v>0</v>
      </c>
      <c r="K396" s="216" t="str">
        <f t="shared" si="28"/>
        <v>0</v>
      </c>
      <c r="L396" s="216" t="str">
        <f t="shared" si="26"/>
        <v>0</v>
      </c>
      <c r="M396" s="216" t="str">
        <f t="shared" si="27"/>
        <v>4</v>
      </c>
    </row>
    <row r="397" spans="3:13" x14ac:dyDescent="0.2">
      <c r="C397" s="132" t="s">
        <v>1304</v>
      </c>
      <c r="I397" s="131" t="s">
        <v>713</v>
      </c>
      <c r="J397" s="215" t="str">
        <f t="shared" si="25"/>
        <v>0</v>
      </c>
      <c r="K397" s="216" t="str">
        <f t="shared" si="28"/>
        <v>0</v>
      </c>
      <c r="L397" s="216" t="str">
        <f t="shared" si="26"/>
        <v>0</v>
      </c>
      <c r="M397" s="216" t="str">
        <f t="shared" si="27"/>
        <v>5</v>
      </c>
    </row>
    <row r="398" spans="3:13" x14ac:dyDescent="0.2">
      <c r="C398" s="132" t="s">
        <v>1304</v>
      </c>
      <c r="I398" s="131" t="s">
        <v>714</v>
      </c>
      <c r="J398" s="215" t="str">
        <f t="shared" si="25"/>
        <v>0</v>
      </c>
      <c r="K398" s="216" t="str">
        <f t="shared" si="28"/>
        <v>0</v>
      </c>
      <c r="L398" s="216" t="str">
        <f t="shared" si="26"/>
        <v>0</v>
      </c>
      <c r="M398" s="216" t="str">
        <f t="shared" si="27"/>
        <v>9</v>
      </c>
    </row>
    <row r="399" spans="3:13" x14ac:dyDescent="0.2">
      <c r="C399" s="132" t="s">
        <v>1304</v>
      </c>
      <c r="I399" s="204" t="s">
        <v>715</v>
      </c>
      <c r="J399" s="215" t="str">
        <f t="shared" si="25"/>
        <v>0</v>
      </c>
      <c r="K399" s="216" t="str">
        <f t="shared" si="28"/>
        <v>0</v>
      </c>
      <c r="L399" s="216" t="str">
        <f t="shared" si="26"/>
        <v>1</v>
      </c>
      <c r="M399" s="216" t="str">
        <f t="shared" si="27"/>
        <v>9</v>
      </c>
    </row>
    <row r="400" spans="3:13" x14ac:dyDescent="0.2">
      <c r="C400" s="132" t="s">
        <v>1304</v>
      </c>
      <c r="I400" s="204" t="s">
        <v>716</v>
      </c>
      <c r="J400" s="215" t="str">
        <f t="shared" si="25"/>
        <v>0</v>
      </c>
      <c r="K400" s="216" t="str">
        <f t="shared" si="28"/>
        <v>0</v>
      </c>
      <c r="L400" s="216" t="str">
        <f t="shared" si="26"/>
        <v>9</v>
      </c>
      <c r="M400" s="216" t="str">
        <f t="shared" si="27"/>
        <v>9</v>
      </c>
    </row>
    <row r="401" spans="3:13" ht="15" x14ac:dyDescent="0.25">
      <c r="C401" s="132" t="s">
        <v>1304</v>
      </c>
      <c r="I401" s="206" t="s">
        <v>717</v>
      </c>
      <c r="J401" s="215" t="str">
        <f t="shared" si="25"/>
        <v>0</v>
      </c>
      <c r="K401" s="216" t="str">
        <f t="shared" si="28"/>
        <v>0</v>
      </c>
      <c r="L401" s="216" t="str">
        <f t="shared" si="26"/>
        <v>0</v>
      </c>
      <c r="M401" s="216" t="str">
        <f t="shared" si="27"/>
        <v>0</v>
      </c>
    </row>
    <row r="402" spans="3:13" x14ac:dyDescent="0.2">
      <c r="C402" s="132" t="s">
        <v>1304</v>
      </c>
      <c r="I402" s="131" t="s">
        <v>718</v>
      </c>
      <c r="J402" s="215" t="str">
        <f t="shared" si="25"/>
        <v>0</v>
      </c>
      <c r="K402" s="216" t="str">
        <f t="shared" si="28"/>
        <v>0</v>
      </c>
      <c r="L402" s="216" t="str">
        <f t="shared" si="26"/>
        <v>0</v>
      </c>
      <c r="M402" s="216" t="str">
        <f t="shared" si="27"/>
        <v>1</v>
      </c>
    </row>
    <row r="403" spans="3:13" x14ac:dyDescent="0.2">
      <c r="C403" s="132" t="s">
        <v>1304</v>
      </c>
      <c r="I403" s="204" t="s">
        <v>719</v>
      </c>
      <c r="J403" s="215" t="str">
        <f t="shared" si="25"/>
        <v>0</v>
      </c>
      <c r="K403" s="216" t="str">
        <f t="shared" si="28"/>
        <v>0</v>
      </c>
      <c r="L403" s="216" t="str">
        <f t="shared" si="26"/>
        <v>1</v>
      </c>
      <c r="M403" s="216" t="str">
        <f t="shared" si="27"/>
        <v>1</v>
      </c>
    </row>
    <row r="404" spans="3:13" x14ac:dyDescent="0.2">
      <c r="C404" s="132" t="s">
        <v>1304</v>
      </c>
      <c r="I404" s="204" t="s">
        <v>720</v>
      </c>
      <c r="J404" s="215" t="str">
        <f t="shared" si="25"/>
        <v>0</v>
      </c>
      <c r="K404" s="216" t="str">
        <f t="shared" si="28"/>
        <v>0</v>
      </c>
      <c r="L404" s="216" t="str">
        <f t="shared" si="26"/>
        <v>2</v>
      </c>
      <c r="M404" s="216" t="str">
        <f t="shared" si="27"/>
        <v>1</v>
      </c>
    </row>
    <row r="405" spans="3:13" x14ac:dyDescent="0.2">
      <c r="C405" s="132" t="s">
        <v>1304</v>
      </c>
      <c r="I405" s="204" t="s">
        <v>721</v>
      </c>
      <c r="J405" s="215" t="str">
        <f t="shared" si="25"/>
        <v>0</v>
      </c>
      <c r="K405" s="216" t="str">
        <f t="shared" si="28"/>
        <v>0</v>
      </c>
      <c r="L405" s="216" t="str">
        <f t="shared" si="26"/>
        <v>3</v>
      </c>
      <c r="M405" s="216" t="str">
        <f t="shared" si="27"/>
        <v>1</v>
      </c>
    </row>
    <row r="406" spans="3:13" x14ac:dyDescent="0.2">
      <c r="C406" s="132" t="s">
        <v>1304</v>
      </c>
      <c r="I406" s="204" t="s">
        <v>722</v>
      </c>
      <c r="J406" s="215" t="str">
        <f t="shared" si="25"/>
        <v>0</v>
      </c>
      <c r="K406" s="216" t="str">
        <f t="shared" si="28"/>
        <v>0</v>
      </c>
      <c r="L406" s="216" t="str">
        <f t="shared" si="26"/>
        <v>4</v>
      </c>
      <c r="M406" s="216" t="str">
        <f t="shared" si="27"/>
        <v>1</v>
      </c>
    </row>
    <row r="407" spans="3:13" x14ac:dyDescent="0.2">
      <c r="C407" s="132" t="s">
        <v>1304</v>
      </c>
      <c r="I407" s="204" t="s">
        <v>723</v>
      </c>
      <c r="J407" s="215" t="str">
        <f t="shared" si="25"/>
        <v>0</v>
      </c>
      <c r="K407" s="216" t="str">
        <f t="shared" si="28"/>
        <v>0</v>
      </c>
      <c r="L407" s="216" t="str">
        <f t="shared" si="26"/>
        <v>5</v>
      </c>
      <c r="M407" s="216" t="str">
        <f t="shared" si="27"/>
        <v>1</v>
      </c>
    </row>
    <row r="408" spans="3:13" x14ac:dyDescent="0.2">
      <c r="C408" s="132" t="s">
        <v>1304</v>
      </c>
      <c r="I408" s="204" t="s">
        <v>724</v>
      </c>
      <c r="J408" s="215" t="str">
        <f t="shared" si="25"/>
        <v>0</v>
      </c>
      <c r="K408" s="216" t="str">
        <f t="shared" si="28"/>
        <v>0</v>
      </c>
      <c r="L408" s="216" t="str">
        <f t="shared" si="26"/>
        <v>6</v>
      </c>
      <c r="M408" s="216" t="str">
        <f t="shared" si="27"/>
        <v>1</v>
      </c>
    </row>
    <row r="409" spans="3:13" x14ac:dyDescent="0.2">
      <c r="C409" s="132" t="s">
        <v>1304</v>
      </c>
      <c r="I409" s="204" t="s">
        <v>725</v>
      </c>
      <c r="J409" s="215" t="str">
        <f t="shared" si="25"/>
        <v>0</v>
      </c>
      <c r="K409" s="216" t="str">
        <f t="shared" si="28"/>
        <v>0</v>
      </c>
      <c r="L409" s="216" t="str">
        <f t="shared" si="26"/>
        <v>7</v>
      </c>
      <c r="M409" s="216" t="str">
        <f t="shared" si="27"/>
        <v>1</v>
      </c>
    </row>
    <row r="410" spans="3:13" x14ac:dyDescent="0.2">
      <c r="C410" s="132" t="s">
        <v>1304</v>
      </c>
      <c r="I410" s="204" t="s">
        <v>726</v>
      </c>
      <c r="J410" s="215" t="str">
        <f t="shared" si="25"/>
        <v>0</v>
      </c>
      <c r="K410" s="216" t="str">
        <f t="shared" si="28"/>
        <v>1</v>
      </c>
      <c r="L410" s="216" t="str">
        <f t="shared" si="26"/>
        <v>7</v>
      </c>
      <c r="M410" s="216" t="str">
        <f t="shared" si="27"/>
        <v>1</v>
      </c>
    </row>
    <row r="411" spans="3:13" x14ac:dyDescent="0.2">
      <c r="C411" s="132" t="s">
        <v>1304</v>
      </c>
      <c r="I411" s="204" t="s">
        <v>727</v>
      </c>
      <c r="J411" s="215" t="str">
        <f t="shared" si="25"/>
        <v>0</v>
      </c>
      <c r="K411" s="216" t="str">
        <f t="shared" si="28"/>
        <v>9</v>
      </c>
      <c r="L411" s="216" t="str">
        <f t="shared" si="26"/>
        <v>7</v>
      </c>
      <c r="M411" s="216" t="str">
        <f t="shared" si="27"/>
        <v>1</v>
      </c>
    </row>
    <row r="412" spans="3:13" x14ac:dyDescent="0.2">
      <c r="C412" s="132" t="s">
        <v>1304</v>
      </c>
      <c r="I412" s="204" t="s">
        <v>728</v>
      </c>
      <c r="J412" s="215" t="str">
        <f t="shared" si="25"/>
        <v>0</v>
      </c>
      <c r="K412" s="216" t="str">
        <f t="shared" si="28"/>
        <v>0</v>
      </c>
      <c r="L412" s="216" t="str">
        <f t="shared" si="26"/>
        <v>9</v>
      </c>
      <c r="M412" s="216" t="str">
        <f t="shared" si="27"/>
        <v>1</v>
      </c>
    </row>
    <row r="413" spans="3:13" x14ac:dyDescent="0.2">
      <c r="C413" s="132" t="s">
        <v>1304</v>
      </c>
      <c r="I413" s="131" t="s">
        <v>729</v>
      </c>
      <c r="J413" s="215" t="str">
        <f t="shared" si="25"/>
        <v>0</v>
      </c>
      <c r="K413" s="216" t="str">
        <f t="shared" si="28"/>
        <v>0</v>
      </c>
      <c r="L413" s="216" t="str">
        <f t="shared" si="26"/>
        <v>0</v>
      </c>
      <c r="M413" s="216" t="str">
        <f t="shared" si="27"/>
        <v>2</v>
      </c>
    </row>
    <row r="414" spans="3:13" ht="15" x14ac:dyDescent="0.25">
      <c r="C414" s="132" t="s">
        <v>1304</v>
      </c>
      <c r="I414" s="206" t="s">
        <v>730</v>
      </c>
      <c r="J414" s="215" t="str">
        <f t="shared" si="25"/>
        <v>0</v>
      </c>
      <c r="K414" s="216" t="str">
        <f t="shared" si="28"/>
        <v>0</v>
      </c>
      <c r="L414" s="216" t="str">
        <f t="shared" si="26"/>
        <v>0</v>
      </c>
      <c r="M414" s="216" t="str">
        <f t="shared" si="27"/>
        <v>0</v>
      </c>
    </row>
    <row r="415" spans="3:13" x14ac:dyDescent="0.2">
      <c r="C415" s="132" t="s">
        <v>1304</v>
      </c>
      <c r="I415" s="131" t="s">
        <v>731</v>
      </c>
      <c r="J415" s="215" t="str">
        <f t="shared" si="25"/>
        <v>0</v>
      </c>
      <c r="K415" s="216" t="str">
        <f t="shared" si="28"/>
        <v>0</v>
      </c>
      <c r="L415" s="216" t="str">
        <f t="shared" si="26"/>
        <v>0</v>
      </c>
      <c r="M415" s="216" t="str">
        <f t="shared" si="27"/>
        <v>1</v>
      </c>
    </row>
    <row r="416" spans="3:13" x14ac:dyDescent="0.2">
      <c r="C416" s="132" t="s">
        <v>1304</v>
      </c>
      <c r="I416" s="204" t="s">
        <v>732</v>
      </c>
      <c r="J416" s="215" t="str">
        <f t="shared" si="25"/>
        <v>0</v>
      </c>
      <c r="K416" s="216" t="str">
        <f t="shared" si="28"/>
        <v>0</v>
      </c>
      <c r="L416" s="216" t="str">
        <f t="shared" si="26"/>
        <v>1</v>
      </c>
      <c r="M416" s="216" t="str">
        <f t="shared" si="27"/>
        <v>1</v>
      </c>
    </row>
    <row r="417" spans="3:13" x14ac:dyDescent="0.2">
      <c r="C417" s="132" t="s">
        <v>1304</v>
      </c>
      <c r="I417" s="204" t="s">
        <v>733</v>
      </c>
      <c r="J417" s="215" t="str">
        <f t="shared" si="25"/>
        <v>0</v>
      </c>
      <c r="K417" s="216" t="str">
        <f t="shared" si="28"/>
        <v>0</v>
      </c>
      <c r="L417" s="216" t="str">
        <f t="shared" si="26"/>
        <v>2</v>
      </c>
      <c r="M417" s="216" t="str">
        <f t="shared" si="27"/>
        <v>1</v>
      </c>
    </row>
    <row r="418" spans="3:13" x14ac:dyDescent="0.2">
      <c r="C418" s="132" t="s">
        <v>1304</v>
      </c>
      <c r="I418" s="204" t="s">
        <v>734</v>
      </c>
      <c r="J418" s="215" t="str">
        <f t="shared" si="25"/>
        <v>0</v>
      </c>
      <c r="K418" s="216" t="str">
        <f t="shared" si="28"/>
        <v>0</v>
      </c>
      <c r="L418" s="216" t="str">
        <f t="shared" si="26"/>
        <v>3</v>
      </c>
      <c r="M418" s="216" t="str">
        <f t="shared" si="27"/>
        <v>1</v>
      </c>
    </row>
    <row r="419" spans="3:13" x14ac:dyDescent="0.2">
      <c r="C419" s="132" t="s">
        <v>1304</v>
      </c>
      <c r="I419" s="204" t="s">
        <v>735</v>
      </c>
      <c r="J419" s="215" t="str">
        <f t="shared" si="25"/>
        <v>0</v>
      </c>
      <c r="K419" s="216" t="str">
        <f t="shared" si="28"/>
        <v>0</v>
      </c>
      <c r="L419" s="216" t="str">
        <f t="shared" si="26"/>
        <v>4</v>
      </c>
      <c r="M419" s="216" t="str">
        <f t="shared" si="27"/>
        <v>1</v>
      </c>
    </row>
    <row r="420" spans="3:13" x14ac:dyDescent="0.2">
      <c r="C420" s="132" t="s">
        <v>1304</v>
      </c>
      <c r="I420" s="131" t="s">
        <v>736</v>
      </c>
      <c r="J420" s="215" t="str">
        <f t="shared" si="25"/>
        <v>0</v>
      </c>
      <c r="K420" s="216" t="str">
        <f t="shared" si="28"/>
        <v>0</v>
      </c>
      <c r="L420" s="216" t="str">
        <f t="shared" si="26"/>
        <v>0</v>
      </c>
      <c r="M420" s="216" t="str">
        <f t="shared" si="27"/>
        <v>2</v>
      </c>
    </row>
    <row r="421" spans="3:13" x14ac:dyDescent="0.2">
      <c r="C421" s="132" t="s">
        <v>1304</v>
      </c>
      <c r="I421" s="204" t="s">
        <v>737</v>
      </c>
      <c r="J421" s="215" t="str">
        <f t="shared" si="25"/>
        <v>0</v>
      </c>
      <c r="K421" s="216" t="str">
        <f t="shared" si="28"/>
        <v>0</v>
      </c>
      <c r="L421" s="216" t="str">
        <f t="shared" si="26"/>
        <v>1</v>
      </c>
      <c r="M421" s="216" t="str">
        <f t="shared" si="27"/>
        <v>2</v>
      </c>
    </row>
    <row r="422" spans="3:13" x14ac:dyDescent="0.2">
      <c r="C422" s="132" t="s">
        <v>1304</v>
      </c>
      <c r="I422" s="204" t="s">
        <v>738</v>
      </c>
      <c r="J422" s="215" t="str">
        <f t="shared" si="25"/>
        <v>0</v>
      </c>
      <c r="K422" s="216" t="str">
        <f t="shared" si="28"/>
        <v>0</v>
      </c>
      <c r="L422" s="216" t="str">
        <f t="shared" si="26"/>
        <v>2</v>
      </c>
      <c r="M422" s="216" t="str">
        <f t="shared" si="27"/>
        <v>2</v>
      </c>
    </row>
    <row r="423" spans="3:13" x14ac:dyDescent="0.2">
      <c r="C423" s="132" t="s">
        <v>1304</v>
      </c>
      <c r="I423" s="204" t="s">
        <v>739</v>
      </c>
      <c r="J423" s="215" t="str">
        <f t="shared" si="25"/>
        <v>0</v>
      </c>
      <c r="K423" s="216" t="str">
        <f t="shared" si="28"/>
        <v>0</v>
      </c>
      <c r="L423" s="216" t="str">
        <f t="shared" si="26"/>
        <v>3</v>
      </c>
      <c r="M423" s="216" t="str">
        <f t="shared" si="27"/>
        <v>2</v>
      </c>
    </row>
    <row r="424" spans="3:13" x14ac:dyDescent="0.2">
      <c r="C424" s="132" t="s">
        <v>1304</v>
      </c>
      <c r="I424" s="131" t="s">
        <v>740</v>
      </c>
      <c r="J424" s="215" t="str">
        <f t="shared" si="25"/>
        <v>0</v>
      </c>
      <c r="K424" s="216" t="str">
        <f t="shared" si="28"/>
        <v>0</v>
      </c>
      <c r="L424" s="216" t="str">
        <f t="shared" si="26"/>
        <v>0</v>
      </c>
      <c r="M424" s="216" t="str">
        <f t="shared" si="27"/>
        <v>3</v>
      </c>
    </row>
    <row r="425" spans="3:13" x14ac:dyDescent="0.2">
      <c r="C425" s="132" t="s">
        <v>1304</v>
      </c>
      <c r="I425" s="204" t="s">
        <v>741</v>
      </c>
      <c r="J425" s="215" t="str">
        <f t="shared" si="25"/>
        <v>0</v>
      </c>
      <c r="K425" s="216" t="str">
        <f t="shared" si="28"/>
        <v>1</v>
      </c>
      <c r="L425" s="216" t="str">
        <f t="shared" si="26"/>
        <v>0</v>
      </c>
      <c r="M425" s="216" t="str">
        <f t="shared" si="27"/>
        <v>3</v>
      </c>
    </row>
    <row r="426" spans="3:13" x14ac:dyDescent="0.2">
      <c r="C426" s="132" t="s">
        <v>1304</v>
      </c>
      <c r="I426" s="204" t="s">
        <v>742</v>
      </c>
      <c r="J426" s="215" t="str">
        <f t="shared" si="25"/>
        <v>0</v>
      </c>
      <c r="K426" s="216" t="str">
        <f t="shared" si="28"/>
        <v>2</v>
      </c>
      <c r="L426" s="216" t="str">
        <f t="shared" si="26"/>
        <v>0</v>
      </c>
      <c r="M426" s="216" t="str">
        <f t="shared" si="27"/>
        <v>3</v>
      </c>
    </row>
    <row r="427" spans="3:13" x14ac:dyDescent="0.2">
      <c r="C427" s="132" t="s">
        <v>1304</v>
      </c>
      <c r="I427" s="204" t="s">
        <v>743</v>
      </c>
      <c r="J427" s="215" t="str">
        <f t="shared" si="25"/>
        <v>0</v>
      </c>
      <c r="K427" s="216" t="str">
        <f t="shared" si="28"/>
        <v>3</v>
      </c>
      <c r="L427" s="216" t="str">
        <f t="shared" si="26"/>
        <v>0</v>
      </c>
      <c r="M427" s="216" t="str">
        <f t="shared" si="27"/>
        <v>3</v>
      </c>
    </row>
    <row r="428" spans="3:13" x14ac:dyDescent="0.2">
      <c r="C428" s="132" t="s">
        <v>1304</v>
      </c>
      <c r="I428" s="204" t="s">
        <v>744</v>
      </c>
      <c r="J428" s="215" t="str">
        <f t="shared" si="25"/>
        <v>0</v>
      </c>
      <c r="K428" s="216" t="str">
        <f t="shared" si="28"/>
        <v>4</v>
      </c>
      <c r="L428" s="216" t="str">
        <f t="shared" si="26"/>
        <v>0</v>
      </c>
      <c r="M428" s="216" t="str">
        <f t="shared" si="27"/>
        <v>3</v>
      </c>
    </row>
    <row r="429" spans="3:13" x14ac:dyDescent="0.2">
      <c r="C429" s="132" t="s">
        <v>1304</v>
      </c>
      <c r="I429" s="204" t="s">
        <v>745</v>
      </c>
      <c r="J429" s="215" t="str">
        <f t="shared" si="25"/>
        <v>0</v>
      </c>
      <c r="K429" s="216" t="str">
        <f t="shared" si="28"/>
        <v>5</v>
      </c>
      <c r="L429" s="216" t="str">
        <f t="shared" si="26"/>
        <v>0</v>
      </c>
      <c r="M429" s="216" t="str">
        <f t="shared" si="27"/>
        <v>3</v>
      </c>
    </row>
    <row r="430" spans="3:13" x14ac:dyDescent="0.2">
      <c r="C430" s="132" t="s">
        <v>1304</v>
      </c>
      <c r="I430" s="204" t="s">
        <v>746</v>
      </c>
      <c r="J430" s="215" t="str">
        <f t="shared" si="25"/>
        <v>0</v>
      </c>
      <c r="K430" s="216" t="str">
        <f t="shared" si="28"/>
        <v>6</v>
      </c>
      <c r="L430" s="216" t="str">
        <f t="shared" si="26"/>
        <v>0</v>
      </c>
      <c r="M430" s="216" t="str">
        <f t="shared" si="27"/>
        <v>3</v>
      </c>
    </row>
    <row r="431" spans="3:13" x14ac:dyDescent="0.2">
      <c r="C431" s="132" t="s">
        <v>1304</v>
      </c>
      <c r="I431" s="204" t="s">
        <v>747</v>
      </c>
      <c r="J431" s="215" t="str">
        <f t="shared" si="25"/>
        <v>0</v>
      </c>
      <c r="K431" s="216" t="str">
        <f t="shared" si="28"/>
        <v>7</v>
      </c>
      <c r="L431" s="216" t="str">
        <f t="shared" si="26"/>
        <v>0</v>
      </c>
      <c r="M431" s="216" t="str">
        <f t="shared" si="27"/>
        <v>3</v>
      </c>
    </row>
    <row r="432" spans="3:13" ht="15" x14ac:dyDescent="0.25">
      <c r="C432" s="132" t="s">
        <v>1304</v>
      </c>
      <c r="I432" s="206" t="s">
        <v>748</v>
      </c>
      <c r="J432" s="215" t="str">
        <f t="shared" si="25"/>
        <v>0</v>
      </c>
      <c r="K432" s="216" t="str">
        <f t="shared" si="28"/>
        <v>0</v>
      </c>
      <c r="L432" s="216" t="str">
        <f t="shared" si="26"/>
        <v>0</v>
      </c>
      <c r="M432" s="216" t="str">
        <f t="shared" si="27"/>
        <v>0</v>
      </c>
    </row>
    <row r="433" spans="3:13" ht="15" x14ac:dyDescent="0.25">
      <c r="C433" s="132" t="s">
        <v>1304</v>
      </c>
      <c r="I433" s="206" t="s">
        <v>749</v>
      </c>
      <c r="J433" s="215" t="str">
        <f t="shared" si="25"/>
        <v>0</v>
      </c>
      <c r="K433" s="216" t="str">
        <f t="shared" si="28"/>
        <v>0</v>
      </c>
      <c r="L433" s="216" t="str">
        <f t="shared" si="26"/>
        <v>0</v>
      </c>
      <c r="M433" s="216" t="str">
        <f t="shared" si="27"/>
        <v>0</v>
      </c>
    </row>
    <row r="434" spans="3:13" ht="15" x14ac:dyDescent="0.25">
      <c r="C434" s="132" t="s">
        <v>1304</v>
      </c>
      <c r="I434" s="206" t="s">
        <v>750</v>
      </c>
      <c r="J434" s="215" t="str">
        <f t="shared" si="25"/>
        <v>0</v>
      </c>
      <c r="K434" s="216" t="str">
        <f t="shared" si="28"/>
        <v>0</v>
      </c>
      <c r="L434" s="216" t="str">
        <f t="shared" si="26"/>
        <v>0</v>
      </c>
      <c r="M434" s="216" t="str">
        <f t="shared" si="27"/>
        <v>0</v>
      </c>
    </row>
    <row r="435" spans="3:13" x14ac:dyDescent="0.2">
      <c r="C435" s="132" t="s">
        <v>1304</v>
      </c>
      <c r="I435" s="131" t="s">
        <v>751</v>
      </c>
      <c r="J435" s="215" t="str">
        <f t="shared" si="25"/>
        <v>0</v>
      </c>
      <c r="K435" s="216" t="str">
        <f t="shared" si="28"/>
        <v>0</v>
      </c>
      <c r="L435" s="216" t="str">
        <f t="shared" si="26"/>
        <v>0</v>
      </c>
      <c r="M435" s="216" t="str">
        <f t="shared" si="27"/>
        <v>1</v>
      </c>
    </row>
    <row r="436" spans="3:13" x14ac:dyDescent="0.2">
      <c r="C436" s="132" t="s">
        <v>1304</v>
      </c>
      <c r="I436" s="204" t="s">
        <v>752</v>
      </c>
      <c r="J436" s="215" t="str">
        <f t="shared" si="25"/>
        <v>0</v>
      </c>
      <c r="K436" s="216" t="str">
        <f t="shared" si="28"/>
        <v>0</v>
      </c>
      <c r="L436" s="216" t="str">
        <f t="shared" si="26"/>
        <v>1</v>
      </c>
      <c r="M436" s="216" t="str">
        <f t="shared" si="27"/>
        <v>1</v>
      </c>
    </row>
    <row r="437" spans="3:13" x14ac:dyDescent="0.2">
      <c r="C437" s="132" t="s">
        <v>1304</v>
      </c>
      <c r="I437" s="204" t="s">
        <v>753</v>
      </c>
      <c r="J437" s="215" t="str">
        <f t="shared" si="25"/>
        <v>0</v>
      </c>
      <c r="K437" s="216" t="str">
        <f t="shared" si="28"/>
        <v>0</v>
      </c>
      <c r="L437" s="216" t="str">
        <f t="shared" si="26"/>
        <v>2</v>
      </c>
      <c r="M437" s="216" t="str">
        <f t="shared" si="27"/>
        <v>1</v>
      </c>
    </row>
    <row r="438" spans="3:13" x14ac:dyDescent="0.2">
      <c r="C438" s="132" t="s">
        <v>1304</v>
      </c>
      <c r="I438" s="131" t="s">
        <v>754</v>
      </c>
      <c r="J438" s="215" t="str">
        <f t="shared" si="25"/>
        <v>0</v>
      </c>
      <c r="K438" s="216" t="str">
        <f t="shared" si="28"/>
        <v>0</v>
      </c>
      <c r="L438" s="216" t="str">
        <f t="shared" si="26"/>
        <v>0</v>
      </c>
      <c r="M438" s="216" t="str">
        <f t="shared" si="27"/>
        <v>2</v>
      </c>
    </row>
    <row r="439" spans="3:13" x14ac:dyDescent="0.2">
      <c r="C439" s="132" t="s">
        <v>1304</v>
      </c>
      <c r="I439" s="204" t="s">
        <v>755</v>
      </c>
      <c r="J439" s="215" t="str">
        <f t="shared" si="25"/>
        <v>0</v>
      </c>
      <c r="K439" s="216" t="str">
        <f t="shared" si="28"/>
        <v>0</v>
      </c>
      <c r="L439" s="216" t="str">
        <f t="shared" si="26"/>
        <v>1</v>
      </c>
      <c r="M439" s="216" t="str">
        <f t="shared" si="27"/>
        <v>2</v>
      </c>
    </row>
    <row r="440" spans="3:13" x14ac:dyDescent="0.2">
      <c r="C440" s="132" t="s">
        <v>1304</v>
      </c>
      <c r="I440" s="204" t="s">
        <v>756</v>
      </c>
      <c r="J440" s="215" t="str">
        <f t="shared" si="25"/>
        <v>0</v>
      </c>
      <c r="K440" s="216" t="str">
        <f t="shared" si="28"/>
        <v>0</v>
      </c>
      <c r="L440" s="216" t="str">
        <f t="shared" si="26"/>
        <v>2</v>
      </c>
      <c r="M440" s="216" t="str">
        <f t="shared" si="27"/>
        <v>2</v>
      </c>
    </row>
    <row r="441" spans="3:13" x14ac:dyDescent="0.2">
      <c r="C441" s="132" t="s">
        <v>1304</v>
      </c>
      <c r="I441" s="131" t="s">
        <v>757</v>
      </c>
      <c r="J441" s="215" t="str">
        <f t="shared" si="25"/>
        <v>0</v>
      </c>
      <c r="K441" s="216" t="str">
        <f t="shared" si="28"/>
        <v>0</v>
      </c>
      <c r="L441" s="216" t="str">
        <f t="shared" si="26"/>
        <v>0</v>
      </c>
      <c r="M441" s="216" t="str">
        <f t="shared" si="27"/>
        <v>3</v>
      </c>
    </row>
    <row r="442" spans="3:13" x14ac:dyDescent="0.2">
      <c r="C442" s="132" t="s">
        <v>1304</v>
      </c>
      <c r="I442" s="204" t="s">
        <v>758</v>
      </c>
      <c r="J442" s="215" t="str">
        <f t="shared" si="25"/>
        <v>0</v>
      </c>
      <c r="K442" s="216" t="str">
        <f t="shared" si="28"/>
        <v>0</v>
      </c>
      <c r="L442" s="216" t="str">
        <f t="shared" si="26"/>
        <v>1</v>
      </c>
      <c r="M442" s="216" t="str">
        <f t="shared" si="27"/>
        <v>3</v>
      </c>
    </row>
    <row r="443" spans="3:13" x14ac:dyDescent="0.2">
      <c r="C443" s="132" t="s">
        <v>1304</v>
      </c>
      <c r="I443" s="204" t="s">
        <v>759</v>
      </c>
      <c r="J443" s="215" t="str">
        <f t="shared" si="25"/>
        <v>0</v>
      </c>
      <c r="K443" s="216" t="str">
        <f t="shared" si="28"/>
        <v>0</v>
      </c>
      <c r="L443" s="216" t="str">
        <f t="shared" si="26"/>
        <v>2</v>
      </c>
      <c r="M443" s="216" t="str">
        <f t="shared" si="27"/>
        <v>3</v>
      </c>
    </row>
    <row r="444" spans="3:13" ht="15" x14ac:dyDescent="0.25">
      <c r="C444" s="132" t="s">
        <v>1304</v>
      </c>
      <c r="I444" s="206" t="s">
        <v>760</v>
      </c>
      <c r="J444" s="215" t="str">
        <f t="shared" si="25"/>
        <v>0</v>
      </c>
      <c r="K444" s="216" t="str">
        <f t="shared" si="28"/>
        <v>0</v>
      </c>
      <c r="L444" s="216" t="str">
        <f t="shared" si="26"/>
        <v>0</v>
      </c>
      <c r="M444" s="216" t="str">
        <f t="shared" si="27"/>
        <v>0</v>
      </c>
    </row>
    <row r="445" spans="3:13" ht="15" x14ac:dyDescent="0.25">
      <c r="C445" s="132" t="s">
        <v>1304</v>
      </c>
      <c r="I445" s="206" t="s">
        <v>761</v>
      </c>
      <c r="J445" s="215" t="str">
        <f t="shared" si="25"/>
        <v>0</v>
      </c>
      <c r="K445" s="216" t="str">
        <f t="shared" si="28"/>
        <v>0</v>
      </c>
      <c r="L445" s="216" t="str">
        <f t="shared" si="26"/>
        <v>0</v>
      </c>
      <c r="M445" s="216" t="str">
        <f t="shared" si="27"/>
        <v>0</v>
      </c>
    </row>
    <row r="446" spans="3:13" x14ac:dyDescent="0.2">
      <c r="C446" s="132" t="s">
        <v>1304</v>
      </c>
      <c r="I446" s="131" t="s">
        <v>762</v>
      </c>
      <c r="J446" s="215" t="str">
        <f t="shared" si="25"/>
        <v>0</v>
      </c>
      <c r="K446" s="216" t="str">
        <f t="shared" si="28"/>
        <v>0</v>
      </c>
      <c r="L446" s="216" t="str">
        <f t="shared" si="26"/>
        <v>0</v>
      </c>
      <c r="M446" s="216" t="str">
        <f t="shared" si="27"/>
        <v>1</v>
      </c>
    </row>
    <row r="447" spans="3:13" x14ac:dyDescent="0.2">
      <c r="C447" s="132" t="s">
        <v>1304</v>
      </c>
      <c r="I447" s="131" t="s">
        <v>763</v>
      </c>
      <c r="J447" s="215" t="str">
        <f t="shared" si="25"/>
        <v>0</v>
      </c>
      <c r="K447" s="216" t="str">
        <f t="shared" si="28"/>
        <v>0</v>
      </c>
      <c r="L447" s="216" t="str">
        <f t="shared" si="26"/>
        <v>0</v>
      </c>
      <c r="M447" s="216" t="str">
        <f t="shared" si="27"/>
        <v>2</v>
      </c>
    </row>
    <row r="448" spans="3:13" x14ac:dyDescent="0.2">
      <c r="C448" s="132" t="s">
        <v>1304</v>
      </c>
      <c r="I448" s="204" t="s">
        <v>764</v>
      </c>
      <c r="J448" s="215" t="str">
        <f t="shared" si="25"/>
        <v>0</v>
      </c>
      <c r="K448" s="216" t="str">
        <f t="shared" si="28"/>
        <v>1</v>
      </c>
      <c r="L448" s="216" t="str">
        <f t="shared" si="26"/>
        <v>0</v>
      </c>
      <c r="M448" s="216" t="str">
        <f t="shared" si="27"/>
        <v>2</v>
      </c>
    </row>
    <row r="449" spans="3:13" x14ac:dyDescent="0.2">
      <c r="C449" s="132" t="s">
        <v>1304</v>
      </c>
      <c r="I449" s="204" t="s">
        <v>765</v>
      </c>
      <c r="J449" s="215" t="str">
        <f t="shared" si="25"/>
        <v>0</v>
      </c>
      <c r="K449" s="216" t="str">
        <f t="shared" si="28"/>
        <v>2</v>
      </c>
      <c r="L449" s="216" t="str">
        <f t="shared" si="26"/>
        <v>0</v>
      </c>
      <c r="M449" s="216" t="str">
        <f t="shared" si="27"/>
        <v>2</v>
      </c>
    </row>
    <row r="450" spans="3:13" ht="15" x14ac:dyDescent="0.25">
      <c r="C450" s="132" t="s">
        <v>1304</v>
      </c>
      <c r="I450" s="206" t="s">
        <v>766</v>
      </c>
      <c r="J450" s="215" t="str">
        <f t="shared" si="25"/>
        <v>0</v>
      </c>
      <c r="K450" s="216" t="str">
        <f t="shared" si="28"/>
        <v>0</v>
      </c>
      <c r="L450" s="216" t="str">
        <f t="shared" si="26"/>
        <v>0</v>
      </c>
      <c r="M450" s="216" t="str">
        <f t="shared" si="27"/>
        <v>0</v>
      </c>
    </row>
    <row r="451" spans="3:13" x14ac:dyDescent="0.2">
      <c r="C451" s="132" t="s">
        <v>1304</v>
      </c>
      <c r="I451" s="131" t="s">
        <v>767</v>
      </c>
      <c r="J451" s="215" t="str">
        <f t="shared" si="25"/>
        <v>0</v>
      </c>
      <c r="K451" s="216" t="str">
        <f t="shared" si="28"/>
        <v>0</v>
      </c>
      <c r="L451" s="216" t="str">
        <f t="shared" si="26"/>
        <v>0</v>
      </c>
      <c r="M451" s="216" t="str">
        <f t="shared" si="27"/>
        <v>1</v>
      </c>
    </row>
    <row r="452" spans="3:13" x14ac:dyDescent="0.2">
      <c r="C452" s="132" t="s">
        <v>1304</v>
      </c>
      <c r="I452" s="204" t="s">
        <v>768</v>
      </c>
      <c r="J452" s="215" t="str">
        <f t="shared" ref="J452:J515" si="29">LEFT(RIGHT(LEFT(I452,6),1),1)</f>
        <v>0</v>
      </c>
      <c r="K452" s="216" t="str">
        <f t="shared" si="28"/>
        <v>0</v>
      </c>
      <c r="L452" s="216" t="str">
        <f t="shared" ref="L452:L515" si="30">LEFT(RIGHT(LEFT(I452,6),3),1)</f>
        <v>1</v>
      </c>
      <c r="M452" s="216" t="str">
        <f t="shared" ref="M452:M515" si="31">LEFT(RIGHT(LEFT(I452,6),4),1)</f>
        <v>1</v>
      </c>
    </row>
    <row r="453" spans="3:13" x14ac:dyDescent="0.2">
      <c r="C453" s="132" t="s">
        <v>1304</v>
      </c>
      <c r="I453" s="204" t="s">
        <v>769</v>
      </c>
      <c r="J453" s="215" t="str">
        <f t="shared" si="29"/>
        <v>0</v>
      </c>
      <c r="K453" s="216" t="str">
        <f t="shared" si="28"/>
        <v>0</v>
      </c>
      <c r="L453" s="216" t="str">
        <f t="shared" si="30"/>
        <v>2</v>
      </c>
      <c r="M453" s="216" t="str">
        <f t="shared" si="31"/>
        <v>1</v>
      </c>
    </row>
    <row r="454" spans="3:13" x14ac:dyDescent="0.2">
      <c r="C454" s="132" t="s">
        <v>1304</v>
      </c>
      <c r="I454" s="204" t="s">
        <v>770</v>
      </c>
      <c r="J454" s="215" t="str">
        <f t="shared" si="29"/>
        <v>0</v>
      </c>
      <c r="K454" s="216" t="str">
        <f t="shared" si="28"/>
        <v>0</v>
      </c>
      <c r="L454" s="216" t="str">
        <f t="shared" si="30"/>
        <v>3</v>
      </c>
      <c r="M454" s="216" t="str">
        <f t="shared" si="31"/>
        <v>1</v>
      </c>
    </row>
    <row r="455" spans="3:13" x14ac:dyDescent="0.2">
      <c r="C455" s="132" t="s">
        <v>1304</v>
      </c>
      <c r="I455" s="131" t="s">
        <v>771</v>
      </c>
      <c r="J455" s="215" t="str">
        <f t="shared" si="29"/>
        <v>0</v>
      </c>
      <c r="K455" s="216" t="str">
        <f t="shared" si="28"/>
        <v>0</v>
      </c>
      <c r="L455" s="216" t="str">
        <f t="shared" si="30"/>
        <v>0</v>
      </c>
      <c r="M455" s="216" t="str">
        <f t="shared" si="31"/>
        <v>2</v>
      </c>
    </row>
    <row r="456" spans="3:13" x14ac:dyDescent="0.2">
      <c r="C456" s="132" t="s">
        <v>1304</v>
      </c>
      <c r="I456" s="204" t="s">
        <v>772</v>
      </c>
      <c r="J456" s="215" t="str">
        <f t="shared" si="29"/>
        <v>0</v>
      </c>
      <c r="K456" s="216" t="str">
        <f t="shared" ref="K456:K519" si="32">LEFT(RIGHT(LEFT(I456,6),2),1)</f>
        <v>0</v>
      </c>
      <c r="L456" s="216" t="str">
        <f t="shared" si="30"/>
        <v>1</v>
      </c>
      <c r="M456" s="216" t="str">
        <f t="shared" si="31"/>
        <v>2</v>
      </c>
    </row>
    <row r="457" spans="3:13" x14ac:dyDescent="0.2">
      <c r="C457" s="132" t="s">
        <v>1304</v>
      </c>
      <c r="I457" s="204" t="s">
        <v>773</v>
      </c>
      <c r="J457" s="215" t="str">
        <f t="shared" si="29"/>
        <v>0</v>
      </c>
      <c r="K457" s="216" t="str">
        <f t="shared" si="32"/>
        <v>1</v>
      </c>
      <c r="L457" s="216" t="str">
        <f t="shared" si="30"/>
        <v>1</v>
      </c>
      <c r="M457" s="216" t="str">
        <f t="shared" si="31"/>
        <v>2</v>
      </c>
    </row>
    <row r="458" spans="3:13" x14ac:dyDescent="0.2">
      <c r="C458" s="132" t="s">
        <v>1304</v>
      </c>
      <c r="I458" s="204" t="s">
        <v>774</v>
      </c>
      <c r="J458" s="215" t="str">
        <f t="shared" si="29"/>
        <v>0</v>
      </c>
      <c r="K458" s="216" t="str">
        <f t="shared" si="32"/>
        <v>2</v>
      </c>
      <c r="L458" s="216" t="str">
        <f t="shared" si="30"/>
        <v>1</v>
      </c>
      <c r="M458" s="216" t="str">
        <f t="shared" si="31"/>
        <v>2</v>
      </c>
    </row>
    <row r="459" spans="3:13" x14ac:dyDescent="0.2">
      <c r="C459" s="132" t="s">
        <v>1304</v>
      </c>
      <c r="I459" s="204" t="s">
        <v>775</v>
      </c>
      <c r="J459" s="215" t="str">
        <f t="shared" si="29"/>
        <v>0</v>
      </c>
      <c r="K459" s="216" t="str">
        <f t="shared" si="32"/>
        <v>0</v>
      </c>
      <c r="L459" s="216" t="str">
        <f t="shared" si="30"/>
        <v>2</v>
      </c>
      <c r="M459" s="216" t="str">
        <f t="shared" si="31"/>
        <v>2</v>
      </c>
    </row>
    <row r="460" spans="3:13" x14ac:dyDescent="0.2">
      <c r="C460" s="132" t="s">
        <v>1304</v>
      </c>
      <c r="I460" s="131" t="s">
        <v>776</v>
      </c>
      <c r="J460" s="215" t="str">
        <f t="shared" si="29"/>
        <v>0</v>
      </c>
      <c r="K460" s="216" t="str">
        <f t="shared" si="32"/>
        <v>0</v>
      </c>
      <c r="L460" s="216" t="str">
        <f t="shared" si="30"/>
        <v>0</v>
      </c>
      <c r="M460" s="216" t="str">
        <f t="shared" si="31"/>
        <v>9</v>
      </c>
    </row>
    <row r="461" spans="3:13" x14ac:dyDescent="0.2">
      <c r="C461" s="132" t="s">
        <v>1304</v>
      </c>
      <c r="I461" s="204" t="s">
        <v>777</v>
      </c>
      <c r="J461" s="215" t="str">
        <f t="shared" si="29"/>
        <v>0</v>
      </c>
      <c r="K461" s="216" t="str">
        <f t="shared" si="32"/>
        <v>0</v>
      </c>
      <c r="L461" s="216" t="str">
        <f t="shared" si="30"/>
        <v>1</v>
      </c>
      <c r="M461" s="216" t="str">
        <f t="shared" si="31"/>
        <v>9</v>
      </c>
    </row>
    <row r="462" spans="3:13" x14ac:dyDescent="0.2">
      <c r="C462" s="132" t="s">
        <v>1304</v>
      </c>
      <c r="I462" s="204" t="s">
        <v>778</v>
      </c>
      <c r="J462" s="215" t="str">
        <f t="shared" si="29"/>
        <v>0</v>
      </c>
      <c r="K462" s="216" t="str">
        <f t="shared" si="32"/>
        <v>0</v>
      </c>
      <c r="L462" s="216" t="str">
        <f t="shared" si="30"/>
        <v>9</v>
      </c>
      <c r="M462" s="216" t="str">
        <f t="shared" si="31"/>
        <v>9</v>
      </c>
    </row>
    <row r="463" spans="3:13" ht="15" x14ac:dyDescent="0.25">
      <c r="C463" s="132" t="s">
        <v>1304</v>
      </c>
      <c r="I463" s="206" t="s">
        <v>779</v>
      </c>
      <c r="J463" s="215" t="str">
        <f t="shared" si="29"/>
        <v>0</v>
      </c>
      <c r="K463" s="216" t="str">
        <f t="shared" si="32"/>
        <v>0</v>
      </c>
      <c r="L463" s="216" t="str">
        <f t="shared" si="30"/>
        <v>0</v>
      </c>
      <c r="M463" s="216" t="str">
        <f t="shared" si="31"/>
        <v>0</v>
      </c>
    </row>
    <row r="464" spans="3:13" x14ac:dyDescent="0.2">
      <c r="C464" s="132" t="s">
        <v>1304</v>
      </c>
      <c r="I464" s="131" t="s">
        <v>780</v>
      </c>
      <c r="J464" s="215" t="str">
        <f t="shared" si="29"/>
        <v>0</v>
      </c>
      <c r="K464" s="216" t="str">
        <f t="shared" si="32"/>
        <v>0</v>
      </c>
      <c r="L464" s="216" t="str">
        <f t="shared" si="30"/>
        <v>0</v>
      </c>
      <c r="M464" s="216" t="str">
        <f t="shared" si="31"/>
        <v>1</v>
      </c>
    </row>
    <row r="465" spans="3:13" x14ac:dyDescent="0.2">
      <c r="C465" s="132" t="s">
        <v>1304</v>
      </c>
      <c r="I465" s="204" t="s">
        <v>781</v>
      </c>
      <c r="J465" s="215" t="str">
        <f t="shared" si="29"/>
        <v>0</v>
      </c>
      <c r="K465" s="216" t="str">
        <f t="shared" si="32"/>
        <v>0</v>
      </c>
      <c r="L465" s="216" t="str">
        <f t="shared" si="30"/>
        <v>1</v>
      </c>
      <c r="M465" s="216" t="str">
        <f t="shared" si="31"/>
        <v>1</v>
      </c>
    </row>
    <row r="466" spans="3:13" x14ac:dyDescent="0.2">
      <c r="C466" s="132" t="s">
        <v>1304</v>
      </c>
      <c r="I466" s="204" t="s">
        <v>782</v>
      </c>
      <c r="J466" s="215" t="str">
        <f t="shared" si="29"/>
        <v>0</v>
      </c>
      <c r="K466" s="216" t="str">
        <f t="shared" si="32"/>
        <v>0</v>
      </c>
      <c r="L466" s="216" t="str">
        <f t="shared" si="30"/>
        <v>2</v>
      </c>
      <c r="M466" s="216" t="str">
        <f t="shared" si="31"/>
        <v>1</v>
      </c>
    </row>
    <row r="467" spans="3:13" x14ac:dyDescent="0.2">
      <c r="C467" s="132" t="s">
        <v>1304</v>
      </c>
      <c r="I467" s="204" t="s">
        <v>783</v>
      </c>
      <c r="J467" s="215" t="str">
        <f t="shared" si="29"/>
        <v>0</v>
      </c>
      <c r="K467" s="216" t="str">
        <f t="shared" si="32"/>
        <v>0</v>
      </c>
      <c r="L467" s="216" t="str">
        <f t="shared" si="30"/>
        <v>3</v>
      </c>
      <c r="M467" s="216" t="str">
        <f t="shared" si="31"/>
        <v>1</v>
      </c>
    </row>
    <row r="468" spans="3:13" x14ac:dyDescent="0.2">
      <c r="C468" s="132" t="s">
        <v>1304</v>
      </c>
      <c r="I468" s="131" t="s">
        <v>784</v>
      </c>
      <c r="J468" s="215" t="str">
        <f t="shared" si="29"/>
        <v>0</v>
      </c>
      <c r="K468" s="216" t="str">
        <f t="shared" si="32"/>
        <v>0</v>
      </c>
      <c r="L468" s="216" t="str">
        <f t="shared" si="30"/>
        <v>0</v>
      </c>
      <c r="M468" s="216" t="str">
        <f t="shared" si="31"/>
        <v>2</v>
      </c>
    </row>
    <row r="469" spans="3:13" x14ac:dyDescent="0.2">
      <c r="C469" s="132" t="s">
        <v>1304</v>
      </c>
      <c r="I469" s="204" t="s">
        <v>785</v>
      </c>
      <c r="J469" s="215" t="str">
        <f t="shared" si="29"/>
        <v>0</v>
      </c>
      <c r="K469" s="216" t="str">
        <f t="shared" si="32"/>
        <v>0</v>
      </c>
      <c r="L469" s="216" t="str">
        <f t="shared" si="30"/>
        <v>1</v>
      </c>
      <c r="M469" s="216" t="str">
        <f t="shared" si="31"/>
        <v>2</v>
      </c>
    </row>
    <row r="470" spans="3:13" x14ac:dyDescent="0.2">
      <c r="C470" s="132" t="s">
        <v>1304</v>
      </c>
      <c r="I470" s="204" t="s">
        <v>786</v>
      </c>
      <c r="J470" s="215" t="str">
        <f t="shared" si="29"/>
        <v>0</v>
      </c>
      <c r="K470" s="216" t="str">
        <f t="shared" si="32"/>
        <v>0</v>
      </c>
      <c r="L470" s="216" t="str">
        <f t="shared" si="30"/>
        <v>2</v>
      </c>
      <c r="M470" s="216" t="str">
        <f t="shared" si="31"/>
        <v>2</v>
      </c>
    </row>
    <row r="471" spans="3:13" x14ac:dyDescent="0.2">
      <c r="C471" s="132" t="s">
        <v>1304</v>
      </c>
      <c r="I471" s="204" t="s">
        <v>787</v>
      </c>
      <c r="J471" s="215" t="str">
        <f t="shared" si="29"/>
        <v>0</v>
      </c>
      <c r="K471" s="216" t="str">
        <f t="shared" si="32"/>
        <v>0</v>
      </c>
      <c r="L471" s="216" t="str">
        <f t="shared" si="30"/>
        <v>9</v>
      </c>
      <c r="M471" s="216" t="str">
        <f t="shared" si="31"/>
        <v>2</v>
      </c>
    </row>
    <row r="472" spans="3:13" x14ac:dyDescent="0.2">
      <c r="C472" s="132" t="s">
        <v>1304</v>
      </c>
      <c r="I472" s="131" t="s">
        <v>788</v>
      </c>
      <c r="J472" s="215" t="str">
        <f t="shared" si="29"/>
        <v>0</v>
      </c>
      <c r="K472" s="216" t="str">
        <f t="shared" si="32"/>
        <v>0</v>
      </c>
      <c r="L472" s="216" t="str">
        <f t="shared" si="30"/>
        <v>0</v>
      </c>
      <c r="M472" s="216" t="str">
        <f t="shared" si="31"/>
        <v>3</v>
      </c>
    </row>
    <row r="473" spans="3:13" x14ac:dyDescent="0.2">
      <c r="C473" s="132" t="s">
        <v>1304</v>
      </c>
      <c r="I473" s="204" t="s">
        <v>789</v>
      </c>
      <c r="J473" s="215" t="str">
        <f t="shared" si="29"/>
        <v>0</v>
      </c>
      <c r="K473" s="216" t="str">
        <f t="shared" si="32"/>
        <v>0</v>
      </c>
      <c r="L473" s="216" t="str">
        <f t="shared" si="30"/>
        <v>1</v>
      </c>
      <c r="M473" s="216" t="str">
        <f t="shared" si="31"/>
        <v>3</v>
      </c>
    </row>
    <row r="474" spans="3:13" x14ac:dyDescent="0.2">
      <c r="C474" s="132" t="s">
        <v>1304</v>
      </c>
      <c r="I474" s="204" t="s">
        <v>790</v>
      </c>
      <c r="J474" s="215" t="str">
        <f t="shared" si="29"/>
        <v>0</v>
      </c>
      <c r="K474" s="216" t="str">
        <f t="shared" si="32"/>
        <v>0</v>
      </c>
      <c r="L474" s="216" t="str">
        <f t="shared" si="30"/>
        <v>2</v>
      </c>
      <c r="M474" s="216" t="str">
        <f t="shared" si="31"/>
        <v>3</v>
      </c>
    </row>
    <row r="475" spans="3:13" x14ac:dyDescent="0.2">
      <c r="C475" s="132" t="s">
        <v>1304</v>
      </c>
      <c r="I475" s="204" t="s">
        <v>791</v>
      </c>
      <c r="J475" s="215" t="str">
        <f t="shared" si="29"/>
        <v>0</v>
      </c>
      <c r="K475" s="216" t="str">
        <f t="shared" si="32"/>
        <v>0</v>
      </c>
      <c r="L475" s="216" t="str">
        <f t="shared" si="30"/>
        <v>3</v>
      </c>
      <c r="M475" s="216" t="str">
        <f t="shared" si="31"/>
        <v>3</v>
      </c>
    </row>
    <row r="476" spans="3:13" x14ac:dyDescent="0.2">
      <c r="C476" s="132" t="s">
        <v>1304</v>
      </c>
      <c r="I476" s="204" t="s">
        <v>792</v>
      </c>
      <c r="J476" s="215" t="str">
        <f t="shared" si="29"/>
        <v>0</v>
      </c>
      <c r="K476" s="216" t="str">
        <f t="shared" si="32"/>
        <v>0</v>
      </c>
      <c r="L476" s="216" t="str">
        <f t="shared" si="30"/>
        <v>4</v>
      </c>
      <c r="M476" s="216" t="str">
        <f t="shared" si="31"/>
        <v>3</v>
      </c>
    </row>
    <row r="477" spans="3:13" x14ac:dyDescent="0.2">
      <c r="C477" s="132" t="s">
        <v>1304</v>
      </c>
      <c r="I477" s="204" t="s">
        <v>793</v>
      </c>
      <c r="J477" s="215" t="str">
        <f t="shared" si="29"/>
        <v>0</v>
      </c>
      <c r="K477" s="216" t="str">
        <f t="shared" si="32"/>
        <v>1</v>
      </c>
      <c r="L477" s="216" t="str">
        <f t="shared" si="30"/>
        <v>4</v>
      </c>
      <c r="M477" s="216" t="str">
        <f t="shared" si="31"/>
        <v>3</v>
      </c>
    </row>
    <row r="478" spans="3:13" x14ac:dyDescent="0.2">
      <c r="C478" s="132" t="s">
        <v>1304</v>
      </c>
      <c r="I478" s="204" t="s">
        <v>794</v>
      </c>
      <c r="J478" s="215" t="str">
        <f t="shared" si="29"/>
        <v>0</v>
      </c>
      <c r="K478" s="216" t="str">
        <f t="shared" si="32"/>
        <v>2</v>
      </c>
      <c r="L478" s="216" t="str">
        <f t="shared" si="30"/>
        <v>4</v>
      </c>
      <c r="M478" s="216" t="str">
        <f t="shared" si="31"/>
        <v>3</v>
      </c>
    </row>
    <row r="479" spans="3:13" x14ac:dyDescent="0.2">
      <c r="C479" s="132" t="s">
        <v>1304</v>
      </c>
      <c r="I479" s="204" t="s">
        <v>795</v>
      </c>
      <c r="J479" s="215" t="str">
        <f t="shared" si="29"/>
        <v>0</v>
      </c>
      <c r="K479" s="216" t="str">
        <f t="shared" si="32"/>
        <v>0</v>
      </c>
      <c r="L479" s="216" t="str">
        <f t="shared" si="30"/>
        <v>9</v>
      </c>
      <c r="M479" s="216" t="str">
        <f t="shared" si="31"/>
        <v>3</v>
      </c>
    </row>
    <row r="480" spans="3:13" x14ac:dyDescent="0.2">
      <c r="C480" s="132" t="s">
        <v>1304</v>
      </c>
      <c r="I480" s="131" t="s">
        <v>796</v>
      </c>
      <c r="J480" s="215" t="str">
        <f t="shared" si="29"/>
        <v>0</v>
      </c>
      <c r="K480" s="216" t="str">
        <f t="shared" si="32"/>
        <v>0</v>
      </c>
      <c r="L480" s="216" t="str">
        <f t="shared" si="30"/>
        <v>0</v>
      </c>
      <c r="M480" s="216" t="str">
        <f t="shared" si="31"/>
        <v>9</v>
      </c>
    </row>
    <row r="481" spans="3:13" x14ac:dyDescent="0.2">
      <c r="C481" s="132" t="s">
        <v>1304</v>
      </c>
      <c r="I481" s="204" t="s">
        <v>797</v>
      </c>
      <c r="J481" s="215" t="str">
        <f t="shared" si="29"/>
        <v>0</v>
      </c>
      <c r="K481" s="216" t="str">
        <f t="shared" si="32"/>
        <v>0</v>
      </c>
      <c r="L481" s="216" t="str">
        <f t="shared" si="30"/>
        <v>1</v>
      </c>
      <c r="M481" s="216" t="str">
        <f t="shared" si="31"/>
        <v>9</v>
      </c>
    </row>
    <row r="482" spans="3:13" x14ac:dyDescent="0.2">
      <c r="C482" s="132" t="s">
        <v>1304</v>
      </c>
      <c r="I482" s="204" t="s">
        <v>798</v>
      </c>
      <c r="J482" s="215" t="str">
        <f t="shared" si="29"/>
        <v>0</v>
      </c>
      <c r="K482" s="216" t="str">
        <f t="shared" si="32"/>
        <v>0</v>
      </c>
      <c r="L482" s="216" t="str">
        <f t="shared" si="30"/>
        <v>9</v>
      </c>
      <c r="M482" s="216" t="str">
        <f t="shared" si="31"/>
        <v>9</v>
      </c>
    </row>
    <row r="483" spans="3:13" x14ac:dyDescent="0.2">
      <c r="C483" s="132" t="s">
        <v>1304</v>
      </c>
      <c r="I483" s="204" t="s">
        <v>799</v>
      </c>
      <c r="J483" s="215" t="str">
        <f t="shared" si="29"/>
        <v>0</v>
      </c>
      <c r="K483" s="216" t="str">
        <f t="shared" si="32"/>
        <v>1</v>
      </c>
      <c r="L483" s="216" t="str">
        <f t="shared" si="30"/>
        <v>9</v>
      </c>
      <c r="M483" s="216" t="str">
        <f t="shared" si="31"/>
        <v>9</v>
      </c>
    </row>
    <row r="484" spans="3:13" x14ac:dyDescent="0.2">
      <c r="C484" s="132" t="s">
        <v>1304</v>
      </c>
      <c r="I484" s="204" t="s">
        <v>800</v>
      </c>
      <c r="J484" s="215" t="str">
        <f t="shared" si="29"/>
        <v>0</v>
      </c>
      <c r="K484" s="216" t="str">
        <f t="shared" si="32"/>
        <v>9</v>
      </c>
      <c r="L484" s="216" t="str">
        <f t="shared" si="30"/>
        <v>9</v>
      </c>
      <c r="M484" s="216" t="str">
        <f t="shared" si="31"/>
        <v>9</v>
      </c>
    </row>
    <row r="485" spans="3:13" ht="15" x14ac:dyDescent="0.25">
      <c r="C485" s="132" t="s">
        <v>1304</v>
      </c>
      <c r="I485" s="206" t="s">
        <v>801</v>
      </c>
      <c r="J485" s="215" t="str">
        <f t="shared" si="29"/>
        <v>0</v>
      </c>
      <c r="K485" s="216" t="str">
        <f t="shared" si="32"/>
        <v>0</v>
      </c>
      <c r="L485" s="216" t="str">
        <f t="shared" si="30"/>
        <v>0</v>
      </c>
      <c r="M485" s="216" t="str">
        <f t="shared" si="31"/>
        <v>0</v>
      </c>
    </row>
    <row r="486" spans="3:13" x14ac:dyDescent="0.2">
      <c r="C486" s="132" t="s">
        <v>1304</v>
      </c>
      <c r="I486" s="131" t="s">
        <v>802</v>
      </c>
      <c r="J486" s="215" t="str">
        <f t="shared" si="29"/>
        <v>0</v>
      </c>
      <c r="K486" s="216" t="str">
        <f t="shared" si="32"/>
        <v>0</v>
      </c>
      <c r="L486" s="216" t="str">
        <f t="shared" si="30"/>
        <v>0</v>
      </c>
      <c r="M486" s="216" t="str">
        <f t="shared" si="31"/>
        <v>1</v>
      </c>
    </row>
    <row r="487" spans="3:13" x14ac:dyDescent="0.2">
      <c r="C487" s="132" t="s">
        <v>1304</v>
      </c>
      <c r="I487" s="204" t="s">
        <v>803</v>
      </c>
      <c r="J487" s="215" t="str">
        <f t="shared" si="29"/>
        <v>0</v>
      </c>
      <c r="K487" s="216" t="str">
        <f t="shared" si="32"/>
        <v>0</v>
      </c>
      <c r="L487" s="216" t="str">
        <f t="shared" si="30"/>
        <v>1</v>
      </c>
      <c r="M487" s="216" t="str">
        <f t="shared" si="31"/>
        <v>1</v>
      </c>
    </row>
    <row r="488" spans="3:13" x14ac:dyDescent="0.2">
      <c r="C488" s="132" t="s">
        <v>1304</v>
      </c>
      <c r="I488" s="204" t="s">
        <v>804</v>
      </c>
      <c r="J488" s="215" t="str">
        <f t="shared" si="29"/>
        <v>0</v>
      </c>
      <c r="K488" s="216" t="str">
        <f t="shared" si="32"/>
        <v>0</v>
      </c>
      <c r="L488" s="216" t="str">
        <f t="shared" si="30"/>
        <v>9</v>
      </c>
      <c r="M488" s="216" t="str">
        <f t="shared" si="31"/>
        <v>1</v>
      </c>
    </row>
    <row r="489" spans="3:13" x14ac:dyDescent="0.2">
      <c r="C489" s="132" t="s">
        <v>1304</v>
      </c>
      <c r="I489" s="131" t="s">
        <v>805</v>
      </c>
      <c r="J489" s="215" t="str">
        <f t="shared" si="29"/>
        <v>0</v>
      </c>
      <c r="K489" s="216" t="str">
        <f t="shared" si="32"/>
        <v>0</v>
      </c>
      <c r="L489" s="216" t="str">
        <f t="shared" si="30"/>
        <v>0</v>
      </c>
      <c r="M489" s="216" t="str">
        <f t="shared" si="31"/>
        <v>2</v>
      </c>
    </row>
    <row r="490" spans="3:13" x14ac:dyDescent="0.2">
      <c r="C490" s="132" t="s">
        <v>1304</v>
      </c>
      <c r="I490" s="131" t="s">
        <v>806</v>
      </c>
      <c r="J490" s="215" t="str">
        <f t="shared" si="29"/>
        <v>0</v>
      </c>
      <c r="K490" s="216" t="str">
        <f t="shared" si="32"/>
        <v>0</v>
      </c>
      <c r="L490" s="216" t="str">
        <f t="shared" si="30"/>
        <v>0</v>
      </c>
      <c r="M490" s="216" t="str">
        <f t="shared" si="31"/>
        <v>3</v>
      </c>
    </row>
    <row r="491" spans="3:13" x14ac:dyDescent="0.2">
      <c r="C491" s="132" t="s">
        <v>1304</v>
      </c>
      <c r="I491" s="204" t="s">
        <v>807</v>
      </c>
      <c r="J491" s="215" t="str">
        <f t="shared" si="29"/>
        <v>0</v>
      </c>
      <c r="K491" s="216" t="str">
        <f t="shared" si="32"/>
        <v>0</v>
      </c>
      <c r="L491" s="216" t="str">
        <f t="shared" si="30"/>
        <v>1</v>
      </c>
      <c r="M491" s="216" t="str">
        <f t="shared" si="31"/>
        <v>3</v>
      </c>
    </row>
    <row r="492" spans="3:13" x14ac:dyDescent="0.2">
      <c r="C492" s="132" t="s">
        <v>1304</v>
      </c>
      <c r="I492" s="204" t="s">
        <v>808</v>
      </c>
      <c r="J492" s="215" t="str">
        <f t="shared" si="29"/>
        <v>0</v>
      </c>
      <c r="K492" s="216" t="str">
        <f t="shared" si="32"/>
        <v>0</v>
      </c>
      <c r="L492" s="216" t="str">
        <f t="shared" si="30"/>
        <v>2</v>
      </c>
      <c r="M492" s="216" t="str">
        <f t="shared" si="31"/>
        <v>3</v>
      </c>
    </row>
    <row r="493" spans="3:13" x14ac:dyDescent="0.2">
      <c r="C493" s="132" t="s">
        <v>1304</v>
      </c>
      <c r="I493" s="131" t="s">
        <v>809</v>
      </c>
      <c r="J493" s="215" t="str">
        <f t="shared" si="29"/>
        <v>0</v>
      </c>
      <c r="K493" s="216" t="str">
        <f t="shared" si="32"/>
        <v>0</v>
      </c>
      <c r="L493" s="216" t="str">
        <f t="shared" si="30"/>
        <v>0</v>
      </c>
      <c r="M493" s="216" t="str">
        <f t="shared" si="31"/>
        <v>4</v>
      </c>
    </row>
    <row r="494" spans="3:13" ht="15" x14ac:dyDescent="0.25">
      <c r="C494" s="132" t="s">
        <v>1304</v>
      </c>
      <c r="I494" s="206" t="s">
        <v>810</v>
      </c>
      <c r="J494" s="215" t="str">
        <f t="shared" si="29"/>
        <v>0</v>
      </c>
      <c r="K494" s="216" t="str">
        <f t="shared" si="32"/>
        <v>0</v>
      </c>
      <c r="L494" s="216" t="str">
        <f t="shared" si="30"/>
        <v>0</v>
      </c>
      <c r="M494" s="216" t="str">
        <f t="shared" si="31"/>
        <v>0</v>
      </c>
    </row>
    <row r="495" spans="3:13" x14ac:dyDescent="0.2">
      <c r="C495" s="132" t="s">
        <v>1304</v>
      </c>
      <c r="I495" s="131" t="s">
        <v>811</v>
      </c>
      <c r="J495" s="215" t="str">
        <f t="shared" si="29"/>
        <v>0</v>
      </c>
      <c r="K495" s="216" t="str">
        <f t="shared" si="32"/>
        <v>0</v>
      </c>
      <c r="L495" s="216" t="str">
        <f t="shared" si="30"/>
        <v>0</v>
      </c>
      <c r="M495" s="216" t="str">
        <f t="shared" si="31"/>
        <v>1</v>
      </c>
    </row>
    <row r="496" spans="3:13" x14ac:dyDescent="0.2">
      <c r="C496" s="132" t="s">
        <v>1304</v>
      </c>
      <c r="I496" s="204" t="s">
        <v>812</v>
      </c>
      <c r="J496" s="215" t="str">
        <f t="shared" si="29"/>
        <v>0</v>
      </c>
      <c r="K496" s="216" t="str">
        <f t="shared" si="32"/>
        <v>0</v>
      </c>
      <c r="L496" s="216" t="str">
        <f t="shared" si="30"/>
        <v>1</v>
      </c>
      <c r="M496" s="216" t="str">
        <f t="shared" si="31"/>
        <v>1</v>
      </c>
    </row>
    <row r="497" spans="3:13" x14ac:dyDescent="0.2">
      <c r="C497" s="132" t="s">
        <v>1304</v>
      </c>
      <c r="I497" s="204" t="s">
        <v>813</v>
      </c>
      <c r="J497" s="215" t="str">
        <f t="shared" si="29"/>
        <v>0</v>
      </c>
      <c r="K497" s="216" t="str">
        <f t="shared" si="32"/>
        <v>0</v>
      </c>
      <c r="L497" s="216" t="str">
        <f t="shared" si="30"/>
        <v>2</v>
      </c>
      <c r="M497" s="216" t="str">
        <f t="shared" si="31"/>
        <v>1</v>
      </c>
    </row>
    <row r="498" spans="3:13" x14ac:dyDescent="0.2">
      <c r="C498" s="132" t="s">
        <v>1304</v>
      </c>
      <c r="I498" s="204" t="s">
        <v>814</v>
      </c>
      <c r="J498" s="215" t="str">
        <f t="shared" si="29"/>
        <v>0</v>
      </c>
      <c r="K498" s="216" t="str">
        <f t="shared" si="32"/>
        <v>0</v>
      </c>
      <c r="L498" s="216" t="str">
        <f t="shared" si="30"/>
        <v>3</v>
      </c>
      <c r="M498" s="216" t="str">
        <f t="shared" si="31"/>
        <v>1</v>
      </c>
    </row>
    <row r="499" spans="3:13" x14ac:dyDescent="0.2">
      <c r="C499" s="132" t="s">
        <v>1304</v>
      </c>
      <c r="I499" s="204" t="s">
        <v>815</v>
      </c>
      <c r="J499" s="215" t="str">
        <f t="shared" si="29"/>
        <v>0</v>
      </c>
      <c r="K499" s="216" t="str">
        <f t="shared" si="32"/>
        <v>0</v>
      </c>
      <c r="L499" s="216" t="str">
        <f t="shared" si="30"/>
        <v>4</v>
      </c>
      <c r="M499" s="216" t="str">
        <f t="shared" si="31"/>
        <v>1</v>
      </c>
    </row>
    <row r="500" spans="3:13" x14ac:dyDescent="0.2">
      <c r="C500" s="132" t="s">
        <v>1304</v>
      </c>
      <c r="I500" s="204" t="s">
        <v>816</v>
      </c>
      <c r="J500" s="215" t="str">
        <f t="shared" si="29"/>
        <v>0</v>
      </c>
      <c r="K500" s="216" t="str">
        <f t="shared" si="32"/>
        <v>0</v>
      </c>
      <c r="L500" s="216" t="str">
        <f t="shared" si="30"/>
        <v>5</v>
      </c>
      <c r="M500" s="216" t="str">
        <f t="shared" si="31"/>
        <v>1</v>
      </c>
    </row>
    <row r="501" spans="3:13" x14ac:dyDescent="0.2">
      <c r="C501" s="132" t="s">
        <v>1304</v>
      </c>
      <c r="I501" s="204" t="s">
        <v>817</v>
      </c>
      <c r="J501" s="215" t="str">
        <f t="shared" si="29"/>
        <v>0</v>
      </c>
      <c r="K501" s="216" t="str">
        <f t="shared" si="32"/>
        <v>0</v>
      </c>
      <c r="L501" s="216" t="str">
        <f t="shared" si="30"/>
        <v>6</v>
      </c>
      <c r="M501" s="216" t="str">
        <f t="shared" si="31"/>
        <v>1</v>
      </c>
    </row>
    <row r="502" spans="3:13" x14ac:dyDescent="0.2">
      <c r="C502" s="132" t="s">
        <v>1304</v>
      </c>
      <c r="I502" s="204" t="s">
        <v>818</v>
      </c>
      <c r="J502" s="215" t="str">
        <f t="shared" si="29"/>
        <v>0</v>
      </c>
      <c r="K502" s="216" t="str">
        <f t="shared" si="32"/>
        <v>0</v>
      </c>
      <c r="L502" s="216" t="str">
        <f t="shared" si="30"/>
        <v>7</v>
      </c>
      <c r="M502" s="216" t="str">
        <f t="shared" si="31"/>
        <v>1</v>
      </c>
    </row>
    <row r="503" spans="3:13" x14ac:dyDescent="0.2">
      <c r="C503" s="132" t="s">
        <v>1304</v>
      </c>
      <c r="I503" s="204" t="s">
        <v>819</v>
      </c>
      <c r="J503" s="215" t="str">
        <f t="shared" si="29"/>
        <v>0</v>
      </c>
      <c r="K503" s="216" t="str">
        <f t="shared" si="32"/>
        <v>0</v>
      </c>
      <c r="L503" s="216" t="str">
        <f t="shared" si="30"/>
        <v>8</v>
      </c>
      <c r="M503" s="216" t="str">
        <f t="shared" si="31"/>
        <v>1</v>
      </c>
    </row>
    <row r="504" spans="3:13" x14ac:dyDescent="0.2">
      <c r="C504" s="132" t="s">
        <v>1304</v>
      </c>
      <c r="I504" s="204" t="s">
        <v>820</v>
      </c>
      <c r="J504" s="215" t="str">
        <f t="shared" si="29"/>
        <v>0</v>
      </c>
      <c r="K504" s="216" t="str">
        <f t="shared" si="32"/>
        <v>1</v>
      </c>
      <c r="L504" s="216" t="str">
        <f t="shared" si="30"/>
        <v>8</v>
      </c>
      <c r="M504" s="216" t="str">
        <f t="shared" si="31"/>
        <v>1</v>
      </c>
    </row>
    <row r="505" spans="3:13" x14ac:dyDescent="0.2">
      <c r="C505" s="132" t="s">
        <v>1304</v>
      </c>
      <c r="I505" s="204" t="s">
        <v>821</v>
      </c>
      <c r="J505" s="215" t="str">
        <f t="shared" si="29"/>
        <v>0</v>
      </c>
      <c r="K505" s="216" t="str">
        <f t="shared" si="32"/>
        <v>9</v>
      </c>
      <c r="L505" s="216" t="str">
        <f t="shared" si="30"/>
        <v>8</v>
      </c>
      <c r="M505" s="216" t="str">
        <f t="shared" si="31"/>
        <v>1</v>
      </c>
    </row>
    <row r="506" spans="3:13" x14ac:dyDescent="0.2">
      <c r="C506" s="132" t="s">
        <v>1304</v>
      </c>
      <c r="I506" s="204" t="s">
        <v>822</v>
      </c>
      <c r="J506" s="215" t="str">
        <f t="shared" si="29"/>
        <v>0</v>
      </c>
      <c r="K506" s="216" t="str">
        <f t="shared" si="32"/>
        <v>0</v>
      </c>
      <c r="L506" s="216" t="str">
        <f t="shared" si="30"/>
        <v>9</v>
      </c>
      <c r="M506" s="216" t="str">
        <f t="shared" si="31"/>
        <v>1</v>
      </c>
    </row>
    <row r="507" spans="3:13" x14ac:dyDescent="0.2">
      <c r="C507" s="132" t="s">
        <v>1304</v>
      </c>
      <c r="I507" s="131" t="s">
        <v>823</v>
      </c>
      <c r="J507" s="215" t="str">
        <f t="shared" si="29"/>
        <v>0</v>
      </c>
      <c r="K507" s="216" t="str">
        <f t="shared" si="32"/>
        <v>0</v>
      </c>
      <c r="L507" s="216" t="str">
        <f t="shared" si="30"/>
        <v>0</v>
      </c>
      <c r="M507" s="216" t="str">
        <f t="shared" si="31"/>
        <v>2</v>
      </c>
    </row>
    <row r="508" spans="3:13" x14ac:dyDescent="0.2">
      <c r="C508" s="132" t="s">
        <v>1304</v>
      </c>
      <c r="I508" s="204" t="s">
        <v>824</v>
      </c>
      <c r="J508" s="215" t="str">
        <f t="shared" si="29"/>
        <v>0</v>
      </c>
      <c r="K508" s="216" t="str">
        <f t="shared" si="32"/>
        <v>0</v>
      </c>
      <c r="L508" s="216" t="str">
        <f t="shared" si="30"/>
        <v>1</v>
      </c>
      <c r="M508" s="216" t="str">
        <f t="shared" si="31"/>
        <v>2</v>
      </c>
    </row>
    <row r="509" spans="3:13" x14ac:dyDescent="0.2">
      <c r="C509" s="132" t="s">
        <v>1304</v>
      </c>
      <c r="I509" s="204" t="s">
        <v>825</v>
      </c>
      <c r="J509" s="215" t="str">
        <f t="shared" si="29"/>
        <v>0</v>
      </c>
      <c r="K509" s="216" t="str">
        <f t="shared" si="32"/>
        <v>0</v>
      </c>
      <c r="L509" s="216" t="str">
        <f t="shared" si="30"/>
        <v>2</v>
      </c>
      <c r="M509" s="216" t="str">
        <f t="shared" si="31"/>
        <v>2</v>
      </c>
    </row>
    <row r="510" spans="3:13" x14ac:dyDescent="0.2">
      <c r="C510" s="132" t="s">
        <v>1304</v>
      </c>
      <c r="I510" s="204" t="s">
        <v>826</v>
      </c>
      <c r="J510" s="215" t="str">
        <f t="shared" si="29"/>
        <v>0</v>
      </c>
      <c r="K510" s="216" t="str">
        <f t="shared" si="32"/>
        <v>0</v>
      </c>
      <c r="L510" s="216" t="str">
        <f t="shared" si="30"/>
        <v>3</v>
      </c>
      <c r="M510" s="216" t="str">
        <f t="shared" si="31"/>
        <v>2</v>
      </c>
    </row>
    <row r="511" spans="3:13" x14ac:dyDescent="0.2">
      <c r="C511" s="132" t="s">
        <v>1304</v>
      </c>
      <c r="I511" s="204" t="s">
        <v>827</v>
      </c>
      <c r="J511" s="215" t="str">
        <f t="shared" si="29"/>
        <v>0</v>
      </c>
      <c r="K511" s="216" t="str">
        <f t="shared" si="32"/>
        <v>0</v>
      </c>
      <c r="L511" s="216" t="str">
        <f t="shared" si="30"/>
        <v>4</v>
      </c>
      <c r="M511" s="216" t="str">
        <f t="shared" si="31"/>
        <v>2</v>
      </c>
    </row>
    <row r="512" spans="3:13" x14ac:dyDescent="0.2">
      <c r="C512" s="132" t="s">
        <v>1304</v>
      </c>
      <c r="I512" s="131" t="s">
        <v>828</v>
      </c>
      <c r="J512" s="215" t="str">
        <f t="shared" si="29"/>
        <v>0</v>
      </c>
      <c r="K512" s="216" t="str">
        <f t="shared" si="32"/>
        <v>0</v>
      </c>
      <c r="L512" s="216" t="str">
        <f t="shared" si="30"/>
        <v>0</v>
      </c>
      <c r="M512" s="216" t="str">
        <f t="shared" si="31"/>
        <v>3</v>
      </c>
    </row>
    <row r="513" spans="3:13" x14ac:dyDescent="0.2">
      <c r="C513" s="132" t="s">
        <v>1304</v>
      </c>
      <c r="I513" s="204" t="s">
        <v>829</v>
      </c>
      <c r="J513" s="215" t="str">
        <f t="shared" si="29"/>
        <v>0</v>
      </c>
      <c r="K513" s="216" t="str">
        <f t="shared" si="32"/>
        <v>0</v>
      </c>
      <c r="L513" s="216" t="str">
        <f t="shared" si="30"/>
        <v>1</v>
      </c>
      <c r="M513" s="216" t="str">
        <f t="shared" si="31"/>
        <v>3</v>
      </c>
    </row>
    <row r="514" spans="3:13" x14ac:dyDescent="0.2">
      <c r="C514" s="132" t="s">
        <v>1304</v>
      </c>
      <c r="I514" s="204" t="s">
        <v>830</v>
      </c>
      <c r="J514" s="215" t="str">
        <f t="shared" si="29"/>
        <v>0</v>
      </c>
      <c r="K514" s="216" t="str">
        <f t="shared" si="32"/>
        <v>0</v>
      </c>
      <c r="L514" s="216" t="str">
        <f t="shared" si="30"/>
        <v>2</v>
      </c>
      <c r="M514" s="216" t="str">
        <f t="shared" si="31"/>
        <v>3</v>
      </c>
    </row>
    <row r="515" spans="3:13" x14ac:dyDescent="0.2">
      <c r="C515" s="132" t="s">
        <v>1304</v>
      </c>
      <c r="I515" s="204" t="s">
        <v>831</v>
      </c>
      <c r="J515" s="215" t="str">
        <f t="shared" si="29"/>
        <v>0</v>
      </c>
      <c r="K515" s="216" t="str">
        <f t="shared" si="32"/>
        <v>0</v>
      </c>
      <c r="L515" s="216" t="str">
        <f t="shared" si="30"/>
        <v>3</v>
      </c>
      <c r="M515" s="216" t="str">
        <f t="shared" si="31"/>
        <v>3</v>
      </c>
    </row>
    <row r="516" spans="3:13" x14ac:dyDescent="0.2">
      <c r="C516" s="132" t="s">
        <v>1304</v>
      </c>
      <c r="I516" s="204" t="s">
        <v>832</v>
      </c>
      <c r="J516" s="215" t="str">
        <f t="shared" ref="J516:J579" si="33">LEFT(RIGHT(LEFT(I516,6),1),1)</f>
        <v>0</v>
      </c>
      <c r="K516" s="216" t="str">
        <f t="shared" si="32"/>
        <v>0</v>
      </c>
      <c r="L516" s="216" t="str">
        <f t="shared" ref="L516:L579" si="34">LEFT(RIGHT(LEFT(I516,6),3),1)</f>
        <v>4</v>
      </c>
      <c r="M516" s="216" t="str">
        <f t="shared" ref="M516:M579" si="35">LEFT(RIGHT(LEFT(I516,6),4),1)</f>
        <v>3</v>
      </c>
    </row>
    <row r="517" spans="3:13" x14ac:dyDescent="0.2">
      <c r="C517" s="132" t="s">
        <v>1304</v>
      </c>
      <c r="I517" s="204" t="s">
        <v>833</v>
      </c>
      <c r="J517" s="215" t="str">
        <f t="shared" si="33"/>
        <v>0</v>
      </c>
      <c r="K517" s="216" t="str">
        <f t="shared" si="32"/>
        <v>0</v>
      </c>
      <c r="L517" s="216" t="str">
        <f t="shared" si="34"/>
        <v>5</v>
      </c>
      <c r="M517" s="216" t="str">
        <f t="shared" si="35"/>
        <v>3</v>
      </c>
    </row>
    <row r="518" spans="3:13" x14ac:dyDescent="0.2">
      <c r="C518" s="132" t="s">
        <v>1304</v>
      </c>
      <c r="I518" s="204" t="s">
        <v>834</v>
      </c>
      <c r="J518" s="215" t="str">
        <f t="shared" si="33"/>
        <v>0</v>
      </c>
      <c r="K518" s="216" t="str">
        <f t="shared" si="32"/>
        <v>0</v>
      </c>
      <c r="L518" s="216" t="str">
        <f t="shared" si="34"/>
        <v>6</v>
      </c>
      <c r="M518" s="216" t="str">
        <f t="shared" si="35"/>
        <v>3</v>
      </c>
    </row>
    <row r="519" spans="3:13" x14ac:dyDescent="0.2">
      <c r="C519" s="132" t="s">
        <v>1304</v>
      </c>
      <c r="I519" s="204" t="s">
        <v>835</v>
      </c>
      <c r="J519" s="215" t="str">
        <f t="shared" si="33"/>
        <v>0</v>
      </c>
      <c r="K519" s="216" t="str">
        <f t="shared" si="32"/>
        <v>0</v>
      </c>
      <c r="L519" s="216" t="str">
        <f t="shared" si="34"/>
        <v>7</v>
      </c>
      <c r="M519" s="216" t="str">
        <f t="shared" si="35"/>
        <v>3</v>
      </c>
    </row>
    <row r="520" spans="3:13" x14ac:dyDescent="0.2">
      <c r="C520" s="132" t="s">
        <v>1304</v>
      </c>
      <c r="I520" s="204" t="s">
        <v>836</v>
      </c>
      <c r="J520" s="215" t="str">
        <f t="shared" si="33"/>
        <v>0</v>
      </c>
      <c r="K520" s="216" t="str">
        <f t="shared" ref="K520:K583" si="36">LEFT(RIGHT(LEFT(I520,6),2),1)</f>
        <v>0</v>
      </c>
      <c r="L520" s="216" t="str">
        <f t="shared" si="34"/>
        <v>8</v>
      </c>
      <c r="M520" s="216" t="str">
        <f t="shared" si="35"/>
        <v>3</v>
      </c>
    </row>
    <row r="521" spans="3:13" x14ac:dyDescent="0.2">
      <c r="C521" s="132" t="s">
        <v>1304</v>
      </c>
      <c r="I521" s="204" t="s">
        <v>837</v>
      </c>
      <c r="J521" s="215" t="str">
        <f t="shared" si="33"/>
        <v>0</v>
      </c>
      <c r="K521" s="216" t="str">
        <f t="shared" si="36"/>
        <v>0</v>
      </c>
      <c r="L521" s="216" t="str">
        <f t="shared" si="34"/>
        <v>9</v>
      </c>
      <c r="M521" s="216" t="str">
        <f t="shared" si="35"/>
        <v>3</v>
      </c>
    </row>
    <row r="522" spans="3:13" x14ac:dyDescent="0.2">
      <c r="C522" s="132" t="s">
        <v>1304</v>
      </c>
      <c r="I522" s="131" t="s">
        <v>838</v>
      </c>
      <c r="J522" s="215" t="str">
        <f t="shared" si="33"/>
        <v>0</v>
      </c>
      <c r="K522" s="216" t="str">
        <f t="shared" si="36"/>
        <v>0</v>
      </c>
      <c r="L522" s="216" t="str">
        <f t="shared" si="34"/>
        <v>0</v>
      </c>
      <c r="M522" s="216" t="str">
        <f t="shared" si="35"/>
        <v>4</v>
      </c>
    </row>
    <row r="523" spans="3:13" x14ac:dyDescent="0.2">
      <c r="C523" s="132" t="s">
        <v>1304</v>
      </c>
      <c r="I523" s="204" t="s">
        <v>839</v>
      </c>
      <c r="J523" s="215" t="str">
        <f t="shared" si="33"/>
        <v>0</v>
      </c>
      <c r="K523" s="216" t="str">
        <f t="shared" si="36"/>
        <v>0</v>
      </c>
      <c r="L523" s="216" t="str">
        <f t="shared" si="34"/>
        <v>1</v>
      </c>
      <c r="M523" s="216" t="str">
        <f t="shared" si="35"/>
        <v>4</v>
      </c>
    </row>
    <row r="524" spans="3:13" x14ac:dyDescent="0.2">
      <c r="C524" s="132" t="s">
        <v>1304</v>
      </c>
      <c r="I524" s="204" t="s">
        <v>840</v>
      </c>
      <c r="J524" s="215" t="str">
        <f t="shared" si="33"/>
        <v>0</v>
      </c>
      <c r="K524" s="216" t="str">
        <f t="shared" si="36"/>
        <v>0</v>
      </c>
      <c r="L524" s="216" t="str">
        <f t="shared" si="34"/>
        <v>2</v>
      </c>
      <c r="M524" s="216" t="str">
        <f t="shared" si="35"/>
        <v>4</v>
      </c>
    </row>
    <row r="525" spans="3:13" x14ac:dyDescent="0.2">
      <c r="C525" s="132" t="s">
        <v>1304</v>
      </c>
      <c r="I525" s="204" t="s">
        <v>841</v>
      </c>
      <c r="J525" s="215" t="str">
        <f t="shared" si="33"/>
        <v>0</v>
      </c>
      <c r="K525" s="216" t="str">
        <f t="shared" si="36"/>
        <v>1</v>
      </c>
      <c r="L525" s="216" t="str">
        <f t="shared" si="34"/>
        <v>2</v>
      </c>
      <c r="M525" s="216" t="str">
        <f t="shared" si="35"/>
        <v>4</v>
      </c>
    </row>
    <row r="526" spans="3:13" x14ac:dyDescent="0.2">
      <c r="C526" s="132" t="s">
        <v>1304</v>
      </c>
      <c r="I526" s="204" t="s">
        <v>842</v>
      </c>
      <c r="J526" s="215" t="str">
        <f t="shared" si="33"/>
        <v>0</v>
      </c>
      <c r="K526" s="216" t="str">
        <f t="shared" si="36"/>
        <v>2</v>
      </c>
      <c r="L526" s="216" t="str">
        <f t="shared" si="34"/>
        <v>2</v>
      </c>
      <c r="M526" s="216" t="str">
        <f t="shared" si="35"/>
        <v>4</v>
      </c>
    </row>
    <row r="527" spans="3:13" x14ac:dyDescent="0.2">
      <c r="C527" s="132" t="s">
        <v>1304</v>
      </c>
      <c r="I527" s="204" t="s">
        <v>843</v>
      </c>
      <c r="J527" s="215" t="str">
        <f t="shared" si="33"/>
        <v>0</v>
      </c>
      <c r="K527" s="216" t="str">
        <f t="shared" si="36"/>
        <v>0</v>
      </c>
      <c r="L527" s="216" t="str">
        <f t="shared" si="34"/>
        <v>3</v>
      </c>
      <c r="M527" s="216" t="str">
        <f t="shared" si="35"/>
        <v>4</v>
      </c>
    </row>
    <row r="528" spans="3:13" x14ac:dyDescent="0.2">
      <c r="C528" s="132" t="s">
        <v>1304</v>
      </c>
      <c r="I528" s="204" t="s">
        <v>844</v>
      </c>
      <c r="J528" s="215" t="str">
        <f t="shared" si="33"/>
        <v>0</v>
      </c>
      <c r="K528" s="216" t="str">
        <f t="shared" si="36"/>
        <v>0</v>
      </c>
      <c r="L528" s="216" t="str">
        <f t="shared" si="34"/>
        <v>4</v>
      </c>
      <c r="M528" s="216" t="str">
        <f t="shared" si="35"/>
        <v>4</v>
      </c>
    </row>
    <row r="529" spans="3:13" x14ac:dyDescent="0.2">
      <c r="C529" s="132" t="s">
        <v>1304</v>
      </c>
      <c r="I529" s="204" t="s">
        <v>845</v>
      </c>
      <c r="J529" s="215" t="str">
        <f t="shared" si="33"/>
        <v>0</v>
      </c>
      <c r="K529" s="216" t="str">
        <f t="shared" si="36"/>
        <v>1</v>
      </c>
      <c r="L529" s="216" t="str">
        <f t="shared" si="34"/>
        <v>4</v>
      </c>
      <c r="M529" s="216" t="str">
        <f t="shared" si="35"/>
        <v>4</v>
      </c>
    </row>
    <row r="530" spans="3:13" x14ac:dyDescent="0.2">
      <c r="C530" s="132" t="s">
        <v>1304</v>
      </c>
      <c r="I530" s="204" t="s">
        <v>846</v>
      </c>
      <c r="J530" s="215" t="str">
        <f t="shared" si="33"/>
        <v>0</v>
      </c>
      <c r="K530" s="216" t="str">
        <f t="shared" si="36"/>
        <v>2</v>
      </c>
      <c r="L530" s="216" t="str">
        <f t="shared" si="34"/>
        <v>4</v>
      </c>
      <c r="M530" s="216" t="str">
        <f t="shared" si="35"/>
        <v>4</v>
      </c>
    </row>
    <row r="531" spans="3:13" x14ac:dyDescent="0.2">
      <c r="C531" s="132" t="s">
        <v>1304</v>
      </c>
      <c r="I531" s="204" t="s">
        <v>847</v>
      </c>
      <c r="J531" s="215" t="str">
        <f t="shared" si="33"/>
        <v>0</v>
      </c>
      <c r="K531" s="216" t="str">
        <f t="shared" si="36"/>
        <v>0</v>
      </c>
      <c r="L531" s="216" t="str">
        <f t="shared" si="34"/>
        <v>5</v>
      </c>
      <c r="M531" s="216" t="str">
        <f t="shared" si="35"/>
        <v>4</v>
      </c>
    </row>
    <row r="532" spans="3:13" x14ac:dyDescent="0.2">
      <c r="C532" s="132" t="s">
        <v>1304</v>
      </c>
      <c r="I532" s="204" t="s">
        <v>848</v>
      </c>
      <c r="J532" s="215" t="str">
        <f t="shared" si="33"/>
        <v>0</v>
      </c>
      <c r="K532" s="216" t="str">
        <f t="shared" si="36"/>
        <v>0</v>
      </c>
      <c r="L532" s="216" t="str">
        <f t="shared" si="34"/>
        <v>6</v>
      </c>
      <c r="M532" s="216" t="str">
        <f t="shared" si="35"/>
        <v>4</v>
      </c>
    </row>
    <row r="533" spans="3:13" x14ac:dyDescent="0.2">
      <c r="C533" s="132" t="s">
        <v>1304</v>
      </c>
      <c r="I533" s="204" t="s">
        <v>849</v>
      </c>
      <c r="J533" s="215" t="str">
        <f t="shared" si="33"/>
        <v>0</v>
      </c>
      <c r="K533" s="216" t="str">
        <f t="shared" si="36"/>
        <v>0</v>
      </c>
      <c r="L533" s="216" t="str">
        <f t="shared" si="34"/>
        <v>7</v>
      </c>
      <c r="M533" s="216" t="str">
        <f t="shared" si="35"/>
        <v>4</v>
      </c>
    </row>
    <row r="534" spans="3:13" x14ac:dyDescent="0.2">
      <c r="C534" s="132" t="s">
        <v>1304</v>
      </c>
      <c r="I534" s="204" t="s">
        <v>850</v>
      </c>
      <c r="J534" s="215" t="str">
        <f t="shared" si="33"/>
        <v>0</v>
      </c>
      <c r="K534" s="216" t="str">
        <f t="shared" si="36"/>
        <v>0</v>
      </c>
      <c r="L534" s="216" t="str">
        <f t="shared" si="34"/>
        <v>8</v>
      </c>
      <c r="M534" s="216" t="str">
        <f t="shared" si="35"/>
        <v>4</v>
      </c>
    </row>
    <row r="535" spans="3:13" x14ac:dyDescent="0.2">
      <c r="C535" s="132" t="s">
        <v>1304</v>
      </c>
      <c r="I535" s="204" t="s">
        <v>851</v>
      </c>
      <c r="J535" s="215" t="str">
        <f t="shared" si="33"/>
        <v>0</v>
      </c>
      <c r="K535" s="216" t="str">
        <f t="shared" si="36"/>
        <v>0</v>
      </c>
      <c r="L535" s="216" t="str">
        <f t="shared" si="34"/>
        <v>9</v>
      </c>
      <c r="M535" s="216" t="str">
        <f t="shared" si="35"/>
        <v>4</v>
      </c>
    </row>
    <row r="536" spans="3:13" x14ac:dyDescent="0.2">
      <c r="C536" s="132" t="s">
        <v>1304</v>
      </c>
      <c r="I536" s="131" t="s">
        <v>852</v>
      </c>
      <c r="J536" s="215" t="str">
        <f t="shared" si="33"/>
        <v>0</v>
      </c>
      <c r="K536" s="216" t="str">
        <f t="shared" si="36"/>
        <v>0</v>
      </c>
      <c r="L536" s="216" t="str">
        <f t="shared" si="34"/>
        <v>0</v>
      </c>
      <c r="M536" s="216" t="str">
        <f t="shared" si="35"/>
        <v>5</v>
      </c>
    </row>
    <row r="537" spans="3:13" x14ac:dyDescent="0.2">
      <c r="C537" s="132" t="s">
        <v>1304</v>
      </c>
      <c r="I537" s="204" t="s">
        <v>853</v>
      </c>
      <c r="J537" s="215" t="str">
        <f t="shared" si="33"/>
        <v>0</v>
      </c>
      <c r="K537" s="216" t="str">
        <f t="shared" si="36"/>
        <v>0</v>
      </c>
      <c r="L537" s="216" t="str">
        <f t="shared" si="34"/>
        <v>1</v>
      </c>
      <c r="M537" s="216" t="str">
        <f t="shared" si="35"/>
        <v>5</v>
      </c>
    </row>
    <row r="538" spans="3:13" x14ac:dyDescent="0.2">
      <c r="C538" s="132" t="s">
        <v>1304</v>
      </c>
      <c r="I538" s="204" t="s">
        <v>854</v>
      </c>
      <c r="J538" s="215" t="str">
        <f t="shared" si="33"/>
        <v>0</v>
      </c>
      <c r="K538" s="216" t="str">
        <f t="shared" si="36"/>
        <v>0</v>
      </c>
      <c r="L538" s="216" t="str">
        <f t="shared" si="34"/>
        <v>2</v>
      </c>
      <c r="M538" s="216" t="str">
        <f t="shared" si="35"/>
        <v>5</v>
      </c>
    </row>
    <row r="539" spans="3:13" x14ac:dyDescent="0.2">
      <c r="C539" s="132" t="s">
        <v>1304</v>
      </c>
      <c r="I539" s="131" t="s">
        <v>855</v>
      </c>
      <c r="J539" s="215" t="str">
        <f t="shared" si="33"/>
        <v>0</v>
      </c>
      <c r="K539" s="216" t="str">
        <f t="shared" si="36"/>
        <v>0</v>
      </c>
      <c r="L539" s="216" t="str">
        <f t="shared" si="34"/>
        <v>0</v>
      </c>
      <c r="M539" s="216" t="str">
        <f t="shared" si="35"/>
        <v>6</v>
      </c>
    </row>
    <row r="540" spans="3:13" x14ac:dyDescent="0.2">
      <c r="C540" s="132" t="s">
        <v>1304</v>
      </c>
      <c r="I540" s="204" t="s">
        <v>856</v>
      </c>
      <c r="J540" s="215" t="str">
        <f t="shared" si="33"/>
        <v>0</v>
      </c>
      <c r="K540" s="216" t="str">
        <f t="shared" si="36"/>
        <v>0</v>
      </c>
      <c r="L540" s="216" t="str">
        <f t="shared" si="34"/>
        <v>1</v>
      </c>
      <c r="M540" s="216" t="str">
        <f t="shared" si="35"/>
        <v>6</v>
      </c>
    </row>
    <row r="541" spans="3:13" x14ac:dyDescent="0.2">
      <c r="C541" s="132" t="s">
        <v>1304</v>
      </c>
      <c r="I541" s="204" t="s">
        <v>857</v>
      </c>
      <c r="J541" s="215" t="str">
        <f t="shared" si="33"/>
        <v>0</v>
      </c>
      <c r="K541" s="216" t="str">
        <f t="shared" si="36"/>
        <v>0</v>
      </c>
      <c r="L541" s="216" t="str">
        <f t="shared" si="34"/>
        <v>2</v>
      </c>
      <c r="M541" s="216" t="str">
        <f t="shared" si="35"/>
        <v>6</v>
      </c>
    </row>
    <row r="542" spans="3:13" x14ac:dyDescent="0.2">
      <c r="C542" s="132" t="s">
        <v>1304</v>
      </c>
      <c r="I542" s="204" t="s">
        <v>858</v>
      </c>
      <c r="J542" s="215" t="str">
        <f t="shared" si="33"/>
        <v>0</v>
      </c>
      <c r="K542" s="216" t="str">
        <f t="shared" si="36"/>
        <v>0</v>
      </c>
      <c r="L542" s="216" t="str">
        <f t="shared" si="34"/>
        <v>3</v>
      </c>
      <c r="M542" s="216" t="str">
        <f t="shared" si="35"/>
        <v>6</v>
      </c>
    </row>
    <row r="543" spans="3:13" x14ac:dyDescent="0.2">
      <c r="C543" s="132" t="s">
        <v>1304</v>
      </c>
      <c r="I543" s="204" t="s">
        <v>859</v>
      </c>
      <c r="J543" s="215" t="str">
        <f t="shared" si="33"/>
        <v>0</v>
      </c>
      <c r="K543" s="216" t="str">
        <f t="shared" si="36"/>
        <v>0</v>
      </c>
      <c r="L543" s="216" t="str">
        <f t="shared" si="34"/>
        <v>4</v>
      </c>
      <c r="M543" s="216" t="str">
        <f t="shared" si="35"/>
        <v>6</v>
      </c>
    </row>
    <row r="544" spans="3:13" x14ac:dyDescent="0.2">
      <c r="C544" s="132" t="s">
        <v>1304</v>
      </c>
      <c r="I544" s="204" t="s">
        <v>860</v>
      </c>
      <c r="J544" s="215" t="str">
        <f t="shared" si="33"/>
        <v>0</v>
      </c>
      <c r="K544" s="216" t="str">
        <f t="shared" si="36"/>
        <v>0</v>
      </c>
      <c r="L544" s="216" t="str">
        <f t="shared" si="34"/>
        <v>5</v>
      </c>
      <c r="M544" s="216" t="str">
        <f t="shared" si="35"/>
        <v>6</v>
      </c>
    </row>
    <row r="545" spans="3:13" x14ac:dyDescent="0.2">
      <c r="C545" s="132" t="s">
        <v>1304</v>
      </c>
      <c r="I545" s="204" t="s">
        <v>861</v>
      </c>
      <c r="J545" s="215" t="str">
        <f t="shared" si="33"/>
        <v>0</v>
      </c>
      <c r="K545" s="216" t="str">
        <f t="shared" si="36"/>
        <v>0</v>
      </c>
      <c r="L545" s="216" t="str">
        <f t="shared" si="34"/>
        <v>6</v>
      </c>
      <c r="M545" s="216" t="str">
        <f t="shared" si="35"/>
        <v>6</v>
      </c>
    </row>
    <row r="546" spans="3:13" x14ac:dyDescent="0.2">
      <c r="C546" s="132" t="s">
        <v>1304</v>
      </c>
      <c r="I546" s="204" t="s">
        <v>862</v>
      </c>
      <c r="J546" s="215" t="str">
        <f t="shared" si="33"/>
        <v>0</v>
      </c>
      <c r="K546" s="216" t="str">
        <f t="shared" si="36"/>
        <v>0</v>
      </c>
      <c r="L546" s="216" t="str">
        <f t="shared" si="34"/>
        <v>9</v>
      </c>
      <c r="M546" s="216" t="str">
        <f t="shared" si="35"/>
        <v>6</v>
      </c>
    </row>
    <row r="547" spans="3:13" x14ac:dyDescent="0.2">
      <c r="C547" s="132" t="s">
        <v>1304</v>
      </c>
      <c r="I547" s="131" t="s">
        <v>863</v>
      </c>
      <c r="J547" s="215" t="str">
        <f t="shared" si="33"/>
        <v>0</v>
      </c>
      <c r="K547" s="216" t="str">
        <f t="shared" si="36"/>
        <v>0</v>
      </c>
      <c r="L547" s="216" t="str">
        <f t="shared" si="34"/>
        <v>0</v>
      </c>
      <c r="M547" s="216" t="str">
        <f t="shared" si="35"/>
        <v>7</v>
      </c>
    </row>
    <row r="548" spans="3:13" x14ac:dyDescent="0.2">
      <c r="C548" s="132" t="s">
        <v>1304</v>
      </c>
      <c r="I548" s="204" t="s">
        <v>864</v>
      </c>
      <c r="J548" s="215" t="str">
        <f t="shared" si="33"/>
        <v>0</v>
      </c>
      <c r="K548" s="216" t="str">
        <f t="shared" si="36"/>
        <v>0</v>
      </c>
      <c r="L548" s="216" t="str">
        <f t="shared" si="34"/>
        <v>1</v>
      </c>
      <c r="M548" s="216" t="str">
        <f t="shared" si="35"/>
        <v>7</v>
      </c>
    </row>
    <row r="549" spans="3:13" x14ac:dyDescent="0.2">
      <c r="C549" s="132" t="s">
        <v>1304</v>
      </c>
      <c r="I549" s="204" t="s">
        <v>865</v>
      </c>
      <c r="J549" s="215" t="str">
        <f t="shared" si="33"/>
        <v>0</v>
      </c>
      <c r="K549" s="216" t="str">
        <f t="shared" si="36"/>
        <v>1</v>
      </c>
      <c r="L549" s="216" t="str">
        <f t="shared" si="34"/>
        <v>1</v>
      </c>
      <c r="M549" s="216" t="str">
        <f t="shared" si="35"/>
        <v>7</v>
      </c>
    </row>
    <row r="550" spans="3:13" x14ac:dyDescent="0.2">
      <c r="C550" s="132" t="s">
        <v>1304</v>
      </c>
      <c r="I550" s="204" t="s">
        <v>866</v>
      </c>
      <c r="J550" s="215" t="str">
        <f t="shared" si="33"/>
        <v>0</v>
      </c>
      <c r="K550" s="216" t="str">
        <f t="shared" si="36"/>
        <v>2</v>
      </c>
      <c r="L550" s="216" t="str">
        <f t="shared" si="34"/>
        <v>1</v>
      </c>
      <c r="M550" s="216" t="str">
        <f t="shared" si="35"/>
        <v>7</v>
      </c>
    </row>
    <row r="551" spans="3:13" x14ac:dyDescent="0.2">
      <c r="C551" s="132" t="s">
        <v>1304</v>
      </c>
      <c r="I551" s="204" t="s">
        <v>867</v>
      </c>
      <c r="J551" s="215" t="str">
        <f t="shared" si="33"/>
        <v>0</v>
      </c>
      <c r="K551" s="216" t="str">
        <f t="shared" si="36"/>
        <v>3</v>
      </c>
      <c r="L551" s="216" t="str">
        <f t="shared" si="34"/>
        <v>1</v>
      </c>
      <c r="M551" s="216" t="str">
        <f t="shared" si="35"/>
        <v>7</v>
      </c>
    </row>
    <row r="552" spans="3:13" x14ac:dyDescent="0.2">
      <c r="C552" s="132" t="s">
        <v>1304</v>
      </c>
      <c r="I552" s="204" t="s">
        <v>868</v>
      </c>
      <c r="J552" s="215" t="str">
        <f t="shared" si="33"/>
        <v>0</v>
      </c>
      <c r="K552" s="216" t="str">
        <f t="shared" si="36"/>
        <v>0</v>
      </c>
      <c r="L552" s="216" t="str">
        <f t="shared" si="34"/>
        <v>2</v>
      </c>
      <c r="M552" s="216" t="str">
        <f t="shared" si="35"/>
        <v>7</v>
      </c>
    </row>
    <row r="553" spans="3:13" x14ac:dyDescent="0.2">
      <c r="C553" s="132" t="s">
        <v>1304</v>
      </c>
      <c r="I553" s="204" t="s">
        <v>869</v>
      </c>
      <c r="J553" s="215" t="str">
        <f t="shared" si="33"/>
        <v>0</v>
      </c>
      <c r="K553" s="216" t="str">
        <f t="shared" si="36"/>
        <v>0</v>
      </c>
      <c r="L553" s="216" t="str">
        <f t="shared" si="34"/>
        <v>3</v>
      </c>
      <c r="M553" s="216" t="str">
        <f t="shared" si="35"/>
        <v>7</v>
      </c>
    </row>
    <row r="554" spans="3:13" x14ac:dyDescent="0.2">
      <c r="C554" s="132" t="s">
        <v>1304</v>
      </c>
      <c r="I554" s="204" t="s">
        <v>870</v>
      </c>
      <c r="J554" s="215" t="str">
        <f t="shared" si="33"/>
        <v>0</v>
      </c>
      <c r="K554" s="216" t="str">
        <f t="shared" si="36"/>
        <v>0</v>
      </c>
      <c r="L554" s="216" t="str">
        <f t="shared" si="34"/>
        <v>4</v>
      </c>
      <c r="M554" s="216" t="str">
        <f t="shared" si="35"/>
        <v>7</v>
      </c>
    </row>
    <row r="555" spans="3:13" x14ac:dyDescent="0.2">
      <c r="C555" s="132" t="s">
        <v>1304</v>
      </c>
      <c r="I555" s="204" t="s">
        <v>871</v>
      </c>
      <c r="J555" s="215" t="str">
        <f t="shared" si="33"/>
        <v>0</v>
      </c>
      <c r="K555" s="216" t="str">
        <f t="shared" si="36"/>
        <v>0</v>
      </c>
      <c r="L555" s="216" t="str">
        <f t="shared" si="34"/>
        <v>5</v>
      </c>
      <c r="M555" s="216" t="str">
        <f t="shared" si="35"/>
        <v>7</v>
      </c>
    </row>
    <row r="556" spans="3:13" x14ac:dyDescent="0.2">
      <c r="C556" s="132" t="s">
        <v>1304</v>
      </c>
      <c r="I556" s="204" t="s">
        <v>872</v>
      </c>
      <c r="J556" s="215" t="str">
        <f t="shared" si="33"/>
        <v>0</v>
      </c>
      <c r="K556" s="216" t="str">
        <f t="shared" si="36"/>
        <v>0</v>
      </c>
      <c r="L556" s="216" t="str">
        <f t="shared" si="34"/>
        <v>6</v>
      </c>
      <c r="M556" s="216" t="str">
        <f t="shared" si="35"/>
        <v>7</v>
      </c>
    </row>
    <row r="557" spans="3:13" x14ac:dyDescent="0.2">
      <c r="C557" s="132" t="s">
        <v>1304</v>
      </c>
      <c r="I557" s="204" t="s">
        <v>873</v>
      </c>
      <c r="J557" s="215" t="str">
        <f t="shared" si="33"/>
        <v>0</v>
      </c>
      <c r="K557" s="216" t="str">
        <f t="shared" si="36"/>
        <v>1</v>
      </c>
      <c r="L557" s="216" t="str">
        <f t="shared" si="34"/>
        <v>6</v>
      </c>
      <c r="M557" s="216" t="str">
        <f t="shared" si="35"/>
        <v>7</v>
      </c>
    </row>
    <row r="558" spans="3:13" x14ac:dyDescent="0.2">
      <c r="C558" s="132" t="s">
        <v>1304</v>
      </c>
      <c r="I558" s="204" t="s">
        <v>874</v>
      </c>
      <c r="J558" s="215" t="str">
        <f t="shared" si="33"/>
        <v>0</v>
      </c>
      <c r="K558" s="216" t="str">
        <f t="shared" si="36"/>
        <v>9</v>
      </c>
      <c r="L558" s="216" t="str">
        <f t="shared" si="34"/>
        <v>6</v>
      </c>
      <c r="M558" s="216" t="str">
        <f t="shared" si="35"/>
        <v>7</v>
      </c>
    </row>
    <row r="559" spans="3:13" x14ac:dyDescent="0.2">
      <c r="C559" s="132" t="s">
        <v>1304</v>
      </c>
      <c r="I559" s="204" t="s">
        <v>875</v>
      </c>
      <c r="J559" s="215" t="str">
        <f t="shared" si="33"/>
        <v>0</v>
      </c>
      <c r="K559" s="216" t="str">
        <f t="shared" si="36"/>
        <v>0</v>
      </c>
      <c r="L559" s="216" t="str">
        <f t="shared" si="34"/>
        <v>7</v>
      </c>
      <c r="M559" s="216" t="str">
        <f t="shared" si="35"/>
        <v>7</v>
      </c>
    </row>
    <row r="560" spans="3:13" x14ac:dyDescent="0.2">
      <c r="C560" s="132" t="s">
        <v>1304</v>
      </c>
      <c r="I560" s="131" t="s">
        <v>876</v>
      </c>
      <c r="J560" s="215" t="str">
        <f t="shared" si="33"/>
        <v>0</v>
      </c>
      <c r="K560" s="216" t="str">
        <f t="shared" si="36"/>
        <v>0</v>
      </c>
      <c r="L560" s="216" t="str">
        <f t="shared" si="34"/>
        <v>0</v>
      </c>
      <c r="M560" s="216" t="str">
        <f t="shared" si="35"/>
        <v>9</v>
      </c>
    </row>
    <row r="561" spans="3:13" ht="15" x14ac:dyDescent="0.25">
      <c r="C561" s="132" t="s">
        <v>1304</v>
      </c>
      <c r="I561" s="206" t="s">
        <v>877</v>
      </c>
      <c r="J561" s="215" t="str">
        <f t="shared" si="33"/>
        <v>0</v>
      </c>
      <c r="K561" s="216" t="str">
        <f t="shared" si="36"/>
        <v>0</v>
      </c>
      <c r="L561" s="216" t="str">
        <f t="shared" si="34"/>
        <v>0</v>
      </c>
      <c r="M561" s="216" t="str">
        <f t="shared" si="35"/>
        <v>0</v>
      </c>
    </row>
    <row r="562" spans="3:13" x14ac:dyDescent="0.2">
      <c r="C562" s="132" t="s">
        <v>1304</v>
      </c>
      <c r="I562" s="131" t="s">
        <v>878</v>
      </c>
      <c r="J562" s="215" t="str">
        <f t="shared" si="33"/>
        <v>0</v>
      </c>
      <c r="K562" s="216" t="str">
        <f t="shared" si="36"/>
        <v>0</v>
      </c>
      <c r="L562" s="216" t="str">
        <f t="shared" si="34"/>
        <v>0</v>
      </c>
      <c r="M562" s="216" t="str">
        <f t="shared" si="35"/>
        <v>1</v>
      </c>
    </row>
    <row r="563" spans="3:13" x14ac:dyDescent="0.2">
      <c r="C563" s="132" t="s">
        <v>1304</v>
      </c>
      <c r="I563" s="204" t="s">
        <v>879</v>
      </c>
      <c r="J563" s="215" t="str">
        <f t="shared" si="33"/>
        <v>0</v>
      </c>
      <c r="K563" s="216" t="str">
        <f t="shared" si="36"/>
        <v>0</v>
      </c>
      <c r="L563" s="216" t="str">
        <f t="shared" si="34"/>
        <v>1</v>
      </c>
      <c r="M563" s="216" t="str">
        <f t="shared" si="35"/>
        <v>1</v>
      </c>
    </row>
    <row r="564" spans="3:13" x14ac:dyDescent="0.2">
      <c r="C564" s="132" t="s">
        <v>1304</v>
      </c>
      <c r="I564" s="204" t="s">
        <v>880</v>
      </c>
      <c r="J564" s="215" t="str">
        <f t="shared" si="33"/>
        <v>0</v>
      </c>
      <c r="K564" s="216" t="str">
        <f t="shared" si="36"/>
        <v>0</v>
      </c>
      <c r="L564" s="216" t="str">
        <f t="shared" si="34"/>
        <v>9</v>
      </c>
      <c r="M564" s="216" t="str">
        <f t="shared" si="35"/>
        <v>1</v>
      </c>
    </row>
    <row r="565" spans="3:13" x14ac:dyDescent="0.2">
      <c r="C565" s="132" t="s">
        <v>1304</v>
      </c>
      <c r="I565" s="131" t="s">
        <v>881</v>
      </c>
      <c r="J565" s="215" t="str">
        <f t="shared" si="33"/>
        <v>0</v>
      </c>
      <c r="K565" s="216" t="str">
        <f t="shared" si="36"/>
        <v>0</v>
      </c>
      <c r="L565" s="216" t="str">
        <f t="shared" si="34"/>
        <v>0</v>
      </c>
      <c r="M565" s="216" t="str">
        <f t="shared" si="35"/>
        <v>2</v>
      </c>
    </row>
    <row r="566" spans="3:13" x14ac:dyDescent="0.2">
      <c r="C566" s="132" t="s">
        <v>1304</v>
      </c>
      <c r="I566" s="204" t="s">
        <v>882</v>
      </c>
      <c r="J566" s="215" t="str">
        <f t="shared" si="33"/>
        <v>0</v>
      </c>
      <c r="K566" s="216" t="str">
        <f t="shared" si="36"/>
        <v>0</v>
      </c>
      <c r="L566" s="216" t="str">
        <f t="shared" si="34"/>
        <v>1</v>
      </c>
      <c r="M566" s="216" t="str">
        <f t="shared" si="35"/>
        <v>2</v>
      </c>
    </row>
    <row r="567" spans="3:13" x14ac:dyDescent="0.2">
      <c r="C567" s="132" t="s">
        <v>1304</v>
      </c>
      <c r="I567" s="204" t="s">
        <v>883</v>
      </c>
      <c r="J567" s="215" t="str">
        <f t="shared" si="33"/>
        <v>0</v>
      </c>
      <c r="K567" s="216" t="str">
        <f t="shared" si="36"/>
        <v>0</v>
      </c>
      <c r="L567" s="216" t="str">
        <f t="shared" si="34"/>
        <v>2</v>
      </c>
      <c r="M567" s="216" t="str">
        <f t="shared" si="35"/>
        <v>2</v>
      </c>
    </row>
    <row r="568" spans="3:13" x14ac:dyDescent="0.2">
      <c r="C568" s="132" t="s">
        <v>1304</v>
      </c>
      <c r="I568" s="204" t="s">
        <v>884</v>
      </c>
      <c r="J568" s="215" t="str">
        <f t="shared" si="33"/>
        <v>0</v>
      </c>
      <c r="K568" s="216" t="str">
        <f t="shared" si="36"/>
        <v>0</v>
      </c>
      <c r="L568" s="216" t="str">
        <f t="shared" si="34"/>
        <v>3</v>
      </c>
      <c r="M568" s="216" t="str">
        <f t="shared" si="35"/>
        <v>2</v>
      </c>
    </row>
    <row r="569" spans="3:13" x14ac:dyDescent="0.2">
      <c r="C569" s="132" t="s">
        <v>1304</v>
      </c>
      <c r="I569" s="204" t="s">
        <v>885</v>
      </c>
      <c r="J569" s="215" t="str">
        <f t="shared" si="33"/>
        <v>0</v>
      </c>
      <c r="K569" s="216" t="str">
        <f t="shared" si="36"/>
        <v>0</v>
      </c>
      <c r="L569" s="216" t="str">
        <f t="shared" si="34"/>
        <v>4</v>
      </c>
      <c r="M569" s="216" t="str">
        <f t="shared" si="35"/>
        <v>2</v>
      </c>
    </row>
    <row r="570" spans="3:13" x14ac:dyDescent="0.2">
      <c r="C570" s="132" t="s">
        <v>1304</v>
      </c>
      <c r="I570" s="204" t="s">
        <v>886</v>
      </c>
      <c r="J570" s="215" t="str">
        <f t="shared" si="33"/>
        <v>0</v>
      </c>
      <c r="K570" s="216" t="str">
        <f t="shared" si="36"/>
        <v>0</v>
      </c>
      <c r="L570" s="216" t="str">
        <f t="shared" si="34"/>
        <v>5</v>
      </c>
      <c r="M570" s="216" t="str">
        <f t="shared" si="35"/>
        <v>2</v>
      </c>
    </row>
    <row r="571" spans="3:13" x14ac:dyDescent="0.2">
      <c r="C571" s="132" t="s">
        <v>1304</v>
      </c>
      <c r="I571" s="204" t="s">
        <v>887</v>
      </c>
      <c r="J571" s="215" t="str">
        <f t="shared" si="33"/>
        <v>0</v>
      </c>
      <c r="K571" s="216" t="str">
        <f t="shared" si="36"/>
        <v>0</v>
      </c>
      <c r="L571" s="216" t="str">
        <f t="shared" si="34"/>
        <v>6</v>
      </c>
      <c r="M571" s="216" t="str">
        <f t="shared" si="35"/>
        <v>2</v>
      </c>
    </row>
    <row r="572" spans="3:13" x14ac:dyDescent="0.2">
      <c r="C572" s="132" t="s">
        <v>1304</v>
      </c>
      <c r="I572" s="204" t="s">
        <v>888</v>
      </c>
      <c r="J572" s="215" t="str">
        <f t="shared" si="33"/>
        <v>0</v>
      </c>
      <c r="K572" s="216" t="str">
        <f t="shared" si="36"/>
        <v>0</v>
      </c>
      <c r="L572" s="216" t="str">
        <f t="shared" si="34"/>
        <v>9</v>
      </c>
      <c r="M572" s="216" t="str">
        <f t="shared" si="35"/>
        <v>2</v>
      </c>
    </row>
    <row r="573" spans="3:13" x14ac:dyDescent="0.2">
      <c r="C573" s="132" t="s">
        <v>1304</v>
      </c>
      <c r="I573" s="131" t="s">
        <v>889</v>
      </c>
      <c r="J573" s="215" t="str">
        <f t="shared" si="33"/>
        <v>0</v>
      </c>
      <c r="K573" s="216" t="str">
        <f t="shared" si="36"/>
        <v>0</v>
      </c>
      <c r="L573" s="216" t="str">
        <f t="shared" si="34"/>
        <v>0</v>
      </c>
      <c r="M573" s="216" t="str">
        <f t="shared" si="35"/>
        <v>3</v>
      </c>
    </row>
    <row r="574" spans="3:13" x14ac:dyDescent="0.2">
      <c r="C574" s="132" t="s">
        <v>1304</v>
      </c>
      <c r="I574" s="131" t="s">
        <v>890</v>
      </c>
      <c r="J574" s="215" t="str">
        <f t="shared" si="33"/>
        <v>0</v>
      </c>
      <c r="K574" s="216" t="str">
        <f t="shared" si="36"/>
        <v>0</v>
      </c>
      <c r="L574" s="216" t="str">
        <f t="shared" si="34"/>
        <v>0</v>
      </c>
      <c r="M574" s="216" t="str">
        <f t="shared" si="35"/>
        <v>4</v>
      </c>
    </row>
    <row r="575" spans="3:13" x14ac:dyDescent="0.2">
      <c r="C575" s="132" t="s">
        <v>1304</v>
      </c>
      <c r="I575" s="204" t="s">
        <v>891</v>
      </c>
      <c r="J575" s="215" t="str">
        <f t="shared" si="33"/>
        <v>0</v>
      </c>
      <c r="K575" s="216" t="str">
        <f t="shared" si="36"/>
        <v>0</v>
      </c>
      <c r="L575" s="216" t="str">
        <f t="shared" si="34"/>
        <v>1</v>
      </c>
      <c r="M575" s="216" t="str">
        <f t="shared" si="35"/>
        <v>4</v>
      </c>
    </row>
    <row r="576" spans="3:13" x14ac:dyDescent="0.2">
      <c r="C576" s="132" t="s">
        <v>1304</v>
      </c>
      <c r="I576" s="204" t="s">
        <v>892</v>
      </c>
      <c r="J576" s="215" t="str">
        <f t="shared" si="33"/>
        <v>0</v>
      </c>
      <c r="K576" s="216" t="str">
        <f t="shared" si="36"/>
        <v>0</v>
      </c>
      <c r="L576" s="216" t="str">
        <f t="shared" si="34"/>
        <v>2</v>
      </c>
      <c r="M576" s="216" t="str">
        <f t="shared" si="35"/>
        <v>4</v>
      </c>
    </row>
    <row r="577" spans="3:13" x14ac:dyDescent="0.2">
      <c r="C577" s="132" t="s">
        <v>1304</v>
      </c>
      <c r="I577" s="204" t="s">
        <v>893</v>
      </c>
      <c r="J577" s="215" t="str">
        <f t="shared" si="33"/>
        <v>0</v>
      </c>
      <c r="K577" s="216" t="str">
        <f t="shared" si="36"/>
        <v>0</v>
      </c>
      <c r="L577" s="216" t="str">
        <f t="shared" si="34"/>
        <v>3</v>
      </c>
      <c r="M577" s="216" t="str">
        <f t="shared" si="35"/>
        <v>4</v>
      </c>
    </row>
    <row r="578" spans="3:13" x14ac:dyDescent="0.2">
      <c r="C578" s="132" t="s">
        <v>1304</v>
      </c>
      <c r="I578" s="131" t="s">
        <v>894</v>
      </c>
      <c r="J578" s="215" t="str">
        <f t="shared" si="33"/>
        <v>0</v>
      </c>
      <c r="K578" s="216" t="str">
        <f t="shared" si="36"/>
        <v>0</v>
      </c>
      <c r="L578" s="216" t="str">
        <f t="shared" si="34"/>
        <v>0</v>
      </c>
      <c r="M578" s="216" t="str">
        <f t="shared" si="35"/>
        <v>5</v>
      </c>
    </row>
    <row r="579" spans="3:13" x14ac:dyDescent="0.2">
      <c r="C579" s="132" t="s">
        <v>1304</v>
      </c>
      <c r="I579" s="204" t="s">
        <v>895</v>
      </c>
      <c r="J579" s="215" t="str">
        <f t="shared" si="33"/>
        <v>0</v>
      </c>
      <c r="K579" s="216" t="str">
        <f t="shared" si="36"/>
        <v>0</v>
      </c>
      <c r="L579" s="216" t="str">
        <f t="shared" si="34"/>
        <v>1</v>
      </c>
      <c r="M579" s="216" t="str">
        <f t="shared" si="35"/>
        <v>5</v>
      </c>
    </row>
    <row r="580" spans="3:13" x14ac:dyDescent="0.2">
      <c r="C580" s="132" t="s">
        <v>1304</v>
      </c>
      <c r="I580" s="204" t="s">
        <v>896</v>
      </c>
      <c r="J580" s="215" t="str">
        <f t="shared" ref="J580:J643" si="37">LEFT(RIGHT(LEFT(I580,6),1),1)</f>
        <v>0</v>
      </c>
      <c r="K580" s="216" t="str">
        <f t="shared" si="36"/>
        <v>0</v>
      </c>
      <c r="L580" s="216" t="str">
        <f t="shared" ref="L580:L643" si="38">LEFT(RIGHT(LEFT(I580,6),3),1)</f>
        <v>2</v>
      </c>
      <c r="M580" s="216" t="str">
        <f t="shared" ref="M580:M643" si="39">LEFT(RIGHT(LEFT(I580,6),4),1)</f>
        <v>5</v>
      </c>
    </row>
    <row r="581" spans="3:13" x14ac:dyDescent="0.2">
      <c r="C581" s="132" t="s">
        <v>1304</v>
      </c>
      <c r="I581" s="204" t="s">
        <v>897</v>
      </c>
      <c r="J581" s="215" t="str">
        <f t="shared" si="37"/>
        <v>0</v>
      </c>
      <c r="K581" s="216" t="str">
        <f t="shared" si="36"/>
        <v>0</v>
      </c>
      <c r="L581" s="216" t="str">
        <f t="shared" si="38"/>
        <v>3</v>
      </c>
      <c r="M581" s="216" t="str">
        <f t="shared" si="39"/>
        <v>5</v>
      </c>
    </row>
    <row r="582" spans="3:13" x14ac:dyDescent="0.2">
      <c r="C582" s="132" t="s">
        <v>1304</v>
      </c>
      <c r="I582" s="204" t="s">
        <v>898</v>
      </c>
      <c r="J582" s="215" t="str">
        <f t="shared" si="37"/>
        <v>0</v>
      </c>
      <c r="K582" s="216" t="str">
        <f t="shared" si="36"/>
        <v>0</v>
      </c>
      <c r="L582" s="216" t="str">
        <f t="shared" si="38"/>
        <v>4</v>
      </c>
      <c r="M582" s="216" t="str">
        <f t="shared" si="39"/>
        <v>5</v>
      </c>
    </row>
    <row r="583" spans="3:13" x14ac:dyDescent="0.2">
      <c r="C583" s="132" t="s">
        <v>1304</v>
      </c>
      <c r="I583" s="204" t="s">
        <v>899</v>
      </c>
      <c r="J583" s="215" t="str">
        <f t="shared" si="37"/>
        <v>0</v>
      </c>
      <c r="K583" s="216" t="str">
        <f t="shared" si="36"/>
        <v>0</v>
      </c>
      <c r="L583" s="216" t="str">
        <f t="shared" si="38"/>
        <v>9</v>
      </c>
      <c r="M583" s="216" t="str">
        <f t="shared" si="39"/>
        <v>5</v>
      </c>
    </row>
    <row r="584" spans="3:13" x14ac:dyDescent="0.2">
      <c r="C584" s="132" t="s">
        <v>1304</v>
      </c>
      <c r="I584" s="131" t="s">
        <v>900</v>
      </c>
      <c r="J584" s="215" t="str">
        <f t="shared" si="37"/>
        <v>0</v>
      </c>
      <c r="K584" s="216" t="str">
        <f t="shared" ref="K584:K647" si="40">LEFT(RIGHT(LEFT(I584,6),2),1)</f>
        <v>0</v>
      </c>
      <c r="L584" s="216" t="str">
        <f t="shared" si="38"/>
        <v>0</v>
      </c>
      <c r="M584" s="216" t="str">
        <f t="shared" si="39"/>
        <v>6</v>
      </c>
    </row>
    <row r="585" spans="3:13" x14ac:dyDescent="0.2">
      <c r="C585" s="132" t="s">
        <v>1304</v>
      </c>
      <c r="I585" s="204" t="s">
        <v>901</v>
      </c>
      <c r="J585" s="215" t="str">
        <f t="shared" si="37"/>
        <v>0</v>
      </c>
      <c r="K585" s="216" t="str">
        <f t="shared" si="40"/>
        <v>0</v>
      </c>
      <c r="L585" s="216" t="str">
        <f t="shared" si="38"/>
        <v>1</v>
      </c>
      <c r="M585" s="216" t="str">
        <f t="shared" si="39"/>
        <v>6</v>
      </c>
    </row>
    <row r="586" spans="3:13" x14ac:dyDescent="0.2">
      <c r="C586" s="132" t="s">
        <v>1304</v>
      </c>
      <c r="I586" s="204" t="s">
        <v>902</v>
      </c>
      <c r="J586" s="215" t="str">
        <f t="shared" si="37"/>
        <v>0</v>
      </c>
      <c r="K586" s="216" t="str">
        <f t="shared" si="40"/>
        <v>0</v>
      </c>
      <c r="L586" s="216" t="str">
        <f t="shared" si="38"/>
        <v>2</v>
      </c>
      <c r="M586" s="216" t="str">
        <f t="shared" si="39"/>
        <v>6</v>
      </c>
    </row>
    <row r="587" spans="3:13" x14ac:dyDescent="0.2">
      <c r="C587" s="132" t="s">
        <v>1304</v>
      </c>
      <c r="I587" s="204" t="s">
        <v>903</v>
      </c>
      <c r="J587" s="215" t="str">
        <f t="shared" si="37"/>
        <v>0</v>
      </c>
      <c r="K587" s="216" t="str">
        <f t="shared" si="40"/>
        <v>0</v>
      </c>
      <c r="L587" s="216" t="str">
        <f t="shared" si="38"/>
        <v>3</v>
      </c>
      <c r="M587" s="216" t="str">
        <f t="shared" si="39"/>
        <v>6</v>
      </c>
    </row>
    <row r="588" spans="3:13" x14ac:dyDescent="0.2">
      <c r="C588" s="132" t="s">
        <v>1304</v>
      </c>
      <c r="I588" s="204" t="s">
        <v>904</v>
      </c>
      <c r="J588" s="215" t="str">
        <f t="shared" si="37"/>
        <v>0</v>
      </c>
      <c r="K588" s="216" t="str">
        <f t="shared" si="40"/>
        <v>0</v>
      </c>
      <c r="L588" s="216" t="str">
        <f t="shared" si="38"/>
        <v>4</v>
      </c>
      <c r="M588" s="216" t="str">
        <f t="shared" si="39"/>
        <v>6</v>
      </c>
    </row>
    <row r="589" spans="3:13" x14ac:dyDescent="0.2">
      <c r="C589" s="132" t="s">
        <v>1304</v>
      </c>
      <c r="I589" s="204" t="s">
        <v>905</v>
      </c>
      <c r="J589" s="215" t="str">
        <f t="shared" si="37"/>
        <v>0</v>
      </c>
      <c r="K589" s="216" t="str">
        <f t="shared" si="40"/>
        <v>0</v>
      </c>
      <c r="L589" s="216" t="str">
        <f t="shared" si="38"/>
        <v>5</v>
      </c>
      <c r="M589" s="216" t="str">
        <f t="shared" si="39"/>
        <v>6</v>
      </c>
    </row>
    <row r="590" spans="3:13" x14ac:dyDescent="0.2">
      <c r="C590" s="132" t="s">
        <v>1304</v>
      </c>
      <c r="I590" s="131" t="s">
        <v>906</v>
      </c>
      <c r="J590" s="215" t="str">
        <f t="shared" si="37"/>
        <v>0</v>
      </c>
      <c r="K590" s="216" t="str">
        <f t="shared" si="40"/>
        <v>0</v>
      </c>
      <c r="L590" s="216" t="str">
        <f t="shared" si="38"/>
        <v>0</v>
      </c>
      <c r="M590" s="216" t="str">
        <f t="shared" si="39"/>
        <v>7</v>
      </c>
    </row>
    <row r="591" spans="3:13" x14ac:dyDescent="0.2">
      <c r="C591" s="132" t="s">
        <v>1304</v>
      </c>
      <c r="I591" s="204" t="s">
        <v>907</v>
      </c>
      <c r="J591" s="215" t="str">
        <f t="shared" si="37"/>
        <v>0</v>
      </c>
      <c r="K591" s="216" t="str">
        <f t="shared" si="40"/>
        <v>0</v>
      </c>
      <c r="L591" s="216" t="str">
        <f t="shared" si="38"/>
        <v>1</v>
      </c>
      <c r="M591" s="216" t="str">
        <f t="shared" si="39"/>
        <v>7</v>
      </c>
    </row>
    <row r="592" spans="3:13" x14ac:dyDescent="0.2">
      <c r="C592" s="132" t="s">
        <v>1304</v>
      </c>
      <c r="I592" s="204" t="s">
        <v>908</v>
      </c>
      <c r="J592" s="215" t="str">
        <f t="shared" si="37"/>
        <v>0</v>
      </c>
      <c r="K592" s="216" t="str">
        <f t="shared" si="40"/>
        <v>0</v>
      </c>
      <c r="L592" s="216" t="str">
        <f t="shared" si="38"/>
        <v>2</v>
      </c>
      <c r="M592" s="216" t="str">
        <f t="shared" si="39"/>
        <v>7</v>
      </c>
    </row>
    <row r="593" spans="3:13" x14ac:dyDescent="0.2">
      <c r="C593" s="132" t="s">
        <v>1304</v>
      </c>
      <c r="I593" s="204" t="s">
        <v>909</v>
      </c>
      <c r="J593" s="215" t="str">
        <f t="shared" si="37"/>
        <v>0</v>
      </c>
      <c r="K593" s="216" t="str">
        <f t="shared" si="40"/>
        <v>0</v>
      </c>
      <c r="L593" s="216" t="str">
        <f t="shared" si="38"/>
        <v>3</v>
      </c>
      <c r="M593" s="216" t="str">
        <f t="shared" si="39"/>
        <v>7</v>
      </c>
    </row>
    <row r="594" spans="3:13" x14ac:dyDescent="0.2">
      <c r="C594" s="132" t="s">
        <v>1304</v>
      </c>
      <c r="I594" s="204" t="s">
        <v>910</v>
      </c>
      <c r="J594" s="215" t="str">
        <f t="shared" si="37"/>
        <v>0</v>
      </c>
      <c r="K594" s="216" t="str">
        <f t="shared" si="40"/>
        <v>0</v>
      </c>
      <c r="L594" s="216" t="str">
        <f t="shared" si="38"/>
        <v>4</v>
      </c>
      <c r="M594" s="216" t="str">
        <f t="shared" si="39"/>
        <v>7</v>
      </c>
    </row>
    <row r="595" spans="3:13" x14ac:dyDescent="0.2">
      <c r="C595" s="132" t="s">
        <v>1304</v>
      </c>
      <c r="I595" s="204" t="s">
        <v>911</v>
      </c>
      <c r="J595" s="215" t="str">
        <f t="shared" si="37"/>
        <v>0</v>
      </c>
      <c r="K595" s="216" t="str">
        <f t="shared" si="40"/>
        <v>0</v>
      </c>
      <c r="L595" s="216" t="str">
        <f t="shared" si="38"/>
        <v>5</v>
      </c>
      <c r="M595" s="216" t="str">
        <f t="shared" si="39"/>
        <v>7</v>
      </c>
    </row>
    <row r="596" spans="3:13" x14ac:dyDescent="0.2">
      <c r="C596" s="132" t="s">
        <v>1304</v>
      </c>
      <c r="I596" s="204" t="s">
        <v>912</v>
      </c>
      <c r="J596" s="215" t="str">
        <f t="shared" si="37"/>
        <v>0</v>
      </c>
      <c r="K596" s="216" t="str">
        <f t="shared" si="40"/>
        <v>0</v>
      </c>
      <c r="L596" s="216" t="str">
        <f t="shared" si="38"/>
        <v>6</v>
      </c>
      <c r="M596" s="216" t="str">
        <f t="shared" si="39"/>
        <v>7</v>
      </c>
    </row>
    <row r="597" spans="3:13" x14ac:dyDescent="0.2">
      <c r="C597" s="132" t="s">
        <v>1304</v>
      </c>
      <c r="I597" s="204" t="s">
        <v>913</v>
      </c>
      <c r="J597" s="215" t="str">
        <f t="shared" si="37"/>
        <v>0</v>
      </c>
      <c r="K597" s="216" t="str">
        <f t="shared" si="40"/>
        <v>0</v>
      </c>
      <c r="L597" s="216" t="str">
        <f t="shared" si="38"/>
        <v>7</v>
      </c>
      <c r="M597" s="216" t="str">
        <f t="shared" si="39"/>
        <v>7</v>
      </c>
    </row>
    <row r="598" spans="3:13" x14ac:dyDescent="0.2">
      <c r="C598" s="132" t="s">
        <v>1304</v>
      </c>
      <c r="I598" s="204" t="s">
        <v>914</v>
      </c>
      <c r="J598" s="215" t="str">
        <f t="shared" si="37"/>
        <v>0</v>
      </c>
      <c r="K598" s="216" t="str">
        <f t="shared" si="40"/>
        <v>0</v>
      </c>
      <c r="L598" s="216" t="str">
        <f t="shared" si="38"/>
        <v>8</v>
      </c>
      <c r="M598" s="216" t="str">
        <f t="shared" si="39"/>
        <v>7</v>
      </c>
    </row>
    <row r="599" spans="3:13" x14ac:dyDescent="0.2">
      <c r="C599" s="132" t="s">
        <v>1304</v>
      </c>
      <c r="I599" s="204" t="s">
        <v>915</v>
      </c>
      <c r="J599" s="215" t="str">
        <f t="shared" si="37"/>
        <v>0</v>
      </c>
      <c r="K599" s="216" t="str">
        <f t="shared" si="40"/>
        <v>1</v>
      </c>
      <c r="L599" s="216" t="str">
        <f t="shared" si="38"/>
        <v>8</v>
      </c>
      <c r="M599" s="216" t="str">
        <f t="shared" si="39"/>
        <v>7</v>
      </c>
    </row>
    <row r="600" spans="3:13" x14ac:dyDescent="0.2">
      <c r="C600" s="132" t="s">
        <v>1304</v>
      </c>
      <c r="I600" s="204" t="s">
        <v>916</v>
      </c>
      <c r="J600" s="215" t="str">
        <f t="shared" si="37"/>
        <v>0</v>
      </c>
      <c r="K600" s="216" t="str">
        <f t="shared" si="40"/>
        <v>2</v>
      </c>
      <c r="L600" s="216" t="str">
        <f t="shared" si="38"/>
        <v>8</v>
      </c>
      <c r="M600" s="216" t="str">
        <f t="shared" si="39"/>
        <v>7</v>
      </c>
    </row>
    <row r="601" spans="3:13" x14ac:dyDescent="0.2">
      <c r="C601" s="132" t="s">
        <v>1304</v>
      </c>
      <c r="I601" s="204" t="s">
        <v>917</v>
      </c>
      <c r="J601" s="215" t="str">
        <f t="shared" si="37"/>
        <v>0</v>
      </c>
      <c r="K601" s="216" t="str">
        <f t="shared" si="40"/>
        <v>3</v>
      </c>
      <c r="L601" s="216" t="str">
        <f t="shared" si="38"/>
        <v>8</v>
      </c>
      <c r="M601" s="216" t="str">
        <f t="shared" si="39"/>
        <v>7</v>
      </c>
    </row>
    <row r="602" spans="3:13" x14ac:dyDescent="0.2">
      <c r="C602" s="132" t="s">
        <v>1304</v>
      </c>
      <c r="I602" s="204" t="s">
        <v>918</v>
      </c>
      <c r="J602" s="215" t="str">
        <f t="shared" si="37"/>
        <v>0</v>
      </c>
      <c r="K602" s="216" t="str">
        <f t="shared" si="40"/>
        <v>4</v>
      </c>
      <c r="L602" s="216" t="str">
        <f t="shared" si="38"/>
        <v>8</v>
      </c>
      <c r="M602" s="216" t="str">
        <f t="shared" si="39"/>
        <v>7</v>
      </c>
    </row>
    <row r="603" spans="3:13" x14ac:dyDescent="0.2">
      <c r="C603" s="132" t="s">
        <v>1304</v>
      </c>
      <c r="I603" s="204" t="s">
        <v>919</v>
      </c>
      <c r="J603" s="215" t="str">
        <f t="shared" si="37"/>
        <v>0</v>
      </c>
      <c r="K603" s="216" t="str">
        <f t="shared" si="40"/>
        <v>9</v>
      </c>
      <c r="L603" s="216" t="str">
        <f t="shared" si="38"/>
        <v>8</v>
      </c>
      <c r="M603" s="216" t="str">
        <f t="shared" si="39"/>
        <v>7</v>
      </c>
    </row>
    <row r="604" spans="3:13" x14ac:dyDescent="0.2">
      <c r="C604" s="132" t="s">
        <v>1304</v>
      </c>
      <c r="I604" s="204" t="s">
        <v>920</v>
      </c>
      <c r="J604" s="215" t="str">
        <f t="shared" si="37"/>
        <v>0</v>
      </c>
      <c r="K604" s="216" t="str">
        <f t="shared" si="40"/>
        <v>0</v>
      </c>
      <c r="L604" s="216" t="str">
        <f t="shared" si="38"/>
        <v>9</v>
      </c>
      <c r="M604" s="216" t="str">
        <f t="shared" si="39"/>
        <v>7</v>
      </c>
    </row>
    <row r="605" spans="3:13" x14ac:dyDescent="0.2">
      <c r="C605" s="132" t="s">
        <v>1304</v>
      </c>
      <c r="I605" s="131" t="s">
        <v>921</v>
      </c>
      <c r="J605" s="215" t="str">
        <f t="shared" si="37"/>
        <v>0</v>
      </c>
      <c r="K605" s="216" t="str">
        <f t="shared" si="40"/>
        <v>0</v>
      </c>
      <c r="L605" s="216" t="str">
        <f t="shared" si="38"/>
        <v>0</v>
      </c>
      <c r="M605" s="216" t="str">
        <f t="shared" si="39"/>
        <v>8</v>
      </c>
    </row>
    <row r="606" spans="3:13" x14ac:dyDescent="0.2">
      <c r="C606" s="132" t="s">
        <v>1304</v>
      </c>
      <c r="I606" s="204" t="s">
        <v>922</v>
      </c>
      <c r="J606" s="215" t="str">
        <f t="shared" si="37"/>
        <v>0</v>
      </c>
      <c r="K606" s="216" t="str">
        <f t="shared" si="40"/>
        <v>0</v>
      </c>
      <c r="L606" s="216" t="str">
        <f t="shared" si="38"/>
        <v>1</v>
      </c>
      <c r="M606" s="216" t="str">
        <f t="shared" si="39"/>
        <v>8</v>
      </c>
    </row>
    <row r="607" spans="3:13" x14ac:dyDescent="0.2">
      <c r="C607" s="132" t="s">
        <v>1304</v>
      </c>
      <c r="I607" s="204" t="s">
        <v>923</v>
      </c>
      <c r="J607" s="215" t="str">
        <f t="shared" si="37"/>
        <v>0</v>
      </c>
      <c r="K607" s="216" t="str">
        <f t="shared" si="40"/>
        <v>0</v>
      </c>
      <c r="L607" s="216" t="str">
        <f t="shared" si="38"/>
        <v>2</v>
      </c>
      <c r="M607" s="216" t="str">
        <f t="shared" si="39"/>
        <v>8</v>
      </c>
    </row>
    <row r="608" spans="3:13" x14ac:dyDescent="0.2">
      <c r="C608" s="132" t="s">
        <v>1304</v>
      </c>
      <c r="I608" s="204" t="s">
        <v>924</v>
      </c>
      <c r="J608" s="215" t="str">
        <f t="shared" si="37"/>
        <v>0</v>
      </c>
      <c r="K608" s="216" t="str">
        <f t="shared" si="40"/>
        <v>0</v>
      </c>
      <c r="L608" s="216" t="str">
        <f t="shared" si="38"/>
        <v>9</v>
      </c>
      <c r="M608" s="216" t="str">
        <f t="shared" si="39"/>
        <v>8</v>
      </c>
    </row>
    <row r="609" spans="3:13" x14ac:dyDescent="0.2">
      <c r="C609" s="132" t="s">
        <v>1304</v>
      </c>
      <c r="I609" s="131" t="s">
        <v>925</v>
      </c>
      <c r="J609" s="215" t="str">
        <f t="shared" si="37"/>
        <v>0</v>
      </c>
      <c r="K609" s="216" t="str">
        <f t="shared" si="40"/>
        <v>0</v>
      </c>
      <c r="L609" s="216" t="str">
        <f t="shared" si="38"/>
        <v>0</v>
      </c>
      <c r="M609" s="216" t="str">
        <f t="shared" si="39"/>
        <v>9</v>
      </c>
    </row>
    <row r="610" spans="3:13" x14ac:dyDescent="0.2">
      <c r="C610" s="132" t="s">
        <v>1304</v>
      </c>
      <c r="I610" s="204" t="s">
        <v>926</v>
      </c>
      <c r="J610" s="215" t="str">
        <f t="shared" si="37"/>
        <v>0</v>
      </c>
      <c r="K610" s="216" t="str">
        <f t="shared" si="40"/>
        <v>0</v>
      </c>
      <c r="L610" s="216" t="str">
        <f t="shared" si="38"/>
        <v>1</v>
      </c>
      <c r="M610" s="216" t="str">
        <f t="shared" si="39"/>
        <v>9</v>
      </c>
    </row>
    <row r="611" spans="3:13" x14ac:dyDescent="0.2">
      <c r="C611" s="132" t="s">
        <v>1304</v>
      </c>
      <c r="I611" s="204" t="s">
        <v>927</v>
      </c>
      <c r="J611" s="215" t="str">
        <f t="shared" si="37"/>
        <v>0</v>
      </c>
      <c r="K611" s="216" t="str">
        <f t="shared" si="40"/>
        <v>1</v>
      </c>
      <c r="L611" s="216" t="str">
        <f t="shared" si="38"/>
        <v>1</v>
      </c>
      <c r="M611" s="216" t="str">
        <f t="shared" si="39"/>
        <v>9</v>
      </c>
    </row>
    <row r="612" spans="3:13" x14ac:dyDescent="0.2">
      <c r="C612" s="132" t="s">
        <v>1304</v>
      </c>
      <c r="I612" s="204" t="s">
        <v>928</v>
      </c>
      <c r="J612" s="215" t="str">
        <f t="shared" si="37"/>
        <v>0</v>
      </c>
      <c r="K612" s="216" t="str">
        <f t="shared" si="40"/>
        <v>2</v>
      </c>
      <c r="L612" s="216" t="str">
        <f t="shared" si="38"/>
        <v>1</v>
      </c>
      <c r="M612" s="216" t="str">
        <f t="shared" si="39"/>
        <v>9</v>
      </c>
    </row>
    <row r="613" spans="3:13" x14ac:dyDescent="0.2">
      <c r="C613" s="132" t="s">
        <v>1304</v>
      </c>
      <c r="I613" s="204" t="s">
        <v>929</v>
      </c>
      <c r="J613" s="215" t="str">
        <f t="shared" si="37"/>
        <v>0</v>
      </c>
      <c r="K613" s="216" t="str">
        <f t="shared" si="40"/>
        <v>0</v>
      </c>
      <c r="L613" s="216" t="str">
        <f t="shared" si="38"/>
        <v>9</v>
      </c>
      <c r="M613" s="216" t="str">
        <f t="shared" si="39"/>
        <v>9</v>
      </c>
    </row>
    <row r="614" spans="3:13" ht="15" x14ac:dyDescent="0.25">
      <c r="C614" s="132" t="s">
        <v>1304</v>
      </c>
      <c r="I614" s="206" t="s">
        <v>930</v>
      </c>
      <c r="J614" s="215" t="str">
        <f t="shared" si="37"/>
        <v>0</v>
      </c>
      <c r="K614" s="216" t="str">
        <f t="shared" si="40"/>
        <v>0</v>
      </c>
      <c r="L614" s="216" t="str">
        <f t="shared" si="38"/>
        <v>0</v>
      </c>
      <c r="M614" s="216" t="str">
        <f t="shared" si="39"/>
        <v>0</v>
      </c>
    </row>
    <row r="615" spans="3:13" x14ac:dyDescent="0.2">
      <c r="C615" s="132" t="s">
        <v>1304</v>
      </c>
      <c r="I615" s="131" t="s">
        <v>931</v>
      </c>
      <c r="J615" s="215" t="str">
        <f t="shared" si="37"/>
        <v>0</v>
      </c>
      <c r="K615" s="216" t="str">
        <f t="shared" si="40"/>
        <v>0</v>
      </c>
      <c r="L615" s="216" t="str">
        <f t="shared" si="38"/>
        <v>0</v>
      </c>
      <c r="M615" s="216" t="str">
        <f t="shared" si="39"/>
        <v>1</v>
      </c>
    </row>
    <row r="616" spans="3:13" x14ac:dyDescent="0.2">
      <c r="C616" s="132" t="s">
        <v>1304</v>
      </c>
      <c r="I616" s="131" t="s">
        <v>932</v>
      </c>
      <c r="J616" s="215" t="str">
        <f t="shared" si="37"/>
        <v>0</v>
      </c>
      <c r="K616" s="216" t="str">
        <f t="shared" si="40"/>
        <v>0</v>
      </c>
      <c r="L616" s="216" t="str">
        <f t="shared" si="38"/>
        <v>0</v>
      </c>
      <c r="M616" s="216" t="str">
        <f t="shared" si="39"/>
        <v>2</v>
      </c>
    </row>
    <row r="617" spans="3:13" x14ac:dyDescent="0.2">
      <c r="C617" s="132" t="s">
        <v>1304</v>
      </c>
      <c r="I617" s="131" t="s">
        <v>933</v>
      </c>
      <c r="J617" s="215" t="str">
        <f t="shared" si="37"/>
        <v>0</v>
      </c>
      <c r="K617" s="216" t="str">
        <f t="shared" si="40"/>
        <v>0</v>
      </c>
      <c r="L617" s="216" t="str">
        <f t="shared" si="38"/>
        <v>0</v>
      </c>
      <c r="M617" s="216" t="str">
        <f t="shared" si="39"/>
        <v>3</v>
      </c>
    </row>
    <row r="618" spans="3:13" x14ac:dyDescent="0.2">
      <c r="C618" s="132" t="s">
        <v>1304</v>
      </c>
      <c r="I618" s="204" t="s">
        <v>934</v>
      </c>
      <c r="J618" s="215" t="str">
        <f t="shared" si="37"/>
        <v>0</v>
      </c>
      <c r="K618" s="216" t="str">
        <f t="shared" si="40"/>
        <v>0</v>
      </c>
      <c r="L618" s="216" t="str">
        <f t="shared" si="38"/>
        <v>1</v>
      </c>
      <c r="M618" s="216" t="str">
        <f t="shared" si="39"/>
        <v>3</v>
      </c>
    </row>
    <row r="619" spans="3:13" x14ac:dyDescent="0.2">
      <c r="C619" s="132" t="s">
        <v>1304</v>
      </c>
      <c r="I619" s="204" t="s">
        <v>935</v>
      </c>
      <c r="J619" s="215" t="str">
        <f t="shared" si="37"/>
        <v>0</v>
      </c>
      <c r="K619" s="216" t="str">
        <f t="shared" si="40"/>
        <v>0</v>
      </c>
      <c r="L619" s="216" t="str">
        <f t="shared" si="38"/>
        <v>2</v>
      </c>
      <c r="M619" s="216" t="str">
        <f t="shared" si="39"/>
        <v>3</v>
      </c>
    </row>
    <row r="620" spans="3:13" x14ac:dyDescent="0.2">
      <c r="C620" s="132" t="s">
        <v>1304</v>
      </c>
      <c r="I620" s="204" t="s">
        <v>936</v>
      </c>
      <c r="J620" s="215" t="str">
        <f t="shared" si="37"/>
        <v>0</v>
      </c>
      <c r="K620" s="216" t="str">
        <f t="shared" si="40"/>
        <v>0</v>
      </c>
      <c r="L620" s="216" t="str">
        <f t="shared" si="38"/>
        <v>9</v>
      </c>
      <c r="M620" s="216" t="str">
        <f t="shared" si="39"/>
        <v>3</v>
      </c>
    </row>
    <row r="621" spans="3:13" x14ac:dyDescent="0.2">
      <c r="C621" s="132" t="s">
        <v>1304</v>
      </c>
      <c r="I621" s="204" t="s">
        <v>937</v>
      </c>
      <c r="J621" s="215" t="str">
        <f t="shared" si="37"/>
        <v>0</v>
      </c>
      <c r="K621" s="216" t="str">
        <f t="shared" si="40"/>
        <v>1</v>
      </c>
      <c r="L621" s="216" t="str">
        <f t="shared" si="38"/>
        <v>9</v>
      </c>
      <c r="M621" s="216" t="str">
        <f t="shared" si="39"/>
        <v>3</v>
      </c>
    </row>
    <row r="622" spans="3:13" x14ac:dyDescent="0.2">
      <c r="C622" s="132" t="s">
        <v>1304</v>
      </c>
      <c r="I622" s="204" t="s">
        <v>938</v>
      </c>
      <c r="J622" s="215" t="str">
        <f t="shared" si="37"/>
        <v>0</v>
      </c>
      <c r="K622" s="216" t="str">
        <f t="shared" si="40"/>
        <v>2</v>
      </c>
      <c r="L622" s="216" t="str">
        <f t="shared" si="38"/>
        <v>9</v>
      </c>
      <c r="M622" s="216" t="str">
        <f t="shared" si="39"/>
        <v>3</v>
      </c>
    </row>
    <row r="623" spans="3:13" x14ac:dyDescent="0.2">
      <c r="C623" s="132" t="s">
        <v>1304</v>
      </c>
      <c r="I623" s="204" t="s">
        <v>939</v>
      </c>
      <c r="J623" s="215" t="str">
        <f t="shared" si="37"/>
        <v>0</v>
      </c>
      <c r="K623" s="216" t="str">
        <f t="shared" si="40"/>
        <v>3</v>
      </c>
      <c r="L623" s="216" t="str">
        <f t="shared" si="38"/>
        <v>9</v>
      </c>
      <c r="M623" s="216" t="str">
        <f t="shared" si="39"/>
        <v>3</v>
      </c>
    </row>
    <row r="624" spans="3:13" x14ac:dyDescent="0.2">
      <c r="C624" s="132" t="s">
        <v>1304</v>
      </c>
      <c r="I624" s="204" t="s">
        <v>940</v>
      </c>
      <c r="J624" s="215" t="str">
        <f t="shared" si="37"/>
        <v>0</v>
      </c>
      <c r="K624" s="216" t="str">
        <f t="shared" si="40"/>
        <v>9</v>
      </c>
      <c r="L624" s="216" t="str">
        <f t="shared" si="38"/>
        <v>9</v>
      </c>
      <c r="M624" s="216" t="str">
        <f t="shared" si="39"/>
        <v>3</v>
      </c>
    </row>
    <row r="625" spans="3:13" x14ac:dyDescent="0.2">
      <c r="C625" s="132" t="s">
        <v>1304</v>
      </c>
      <c r="I625" s="131" t="s">
        <v>941</v>
      </c>
      <c r="J625" s="215" t="str">
        <f t="shared" si="37"/>
        <v>0</v>
      </c>
      <c r="K625" s="216" t="str">
        <f t="shared" si="40"/>
        <v>0</v>
      </c>
      <c r="L625" s="216" t="str">
        <f t="shared" si="38"/>
        <v>0</v>
      </c>
      <c r="M625" s="216" t="str">
        <f t="shared" si="39"/>
        <v>4</v>
      </c>
    </row>
    <row r="626" spans="3:13" x14ac:dyDescent="0.2">
      <c r="C626" s="132" t="s">
        <v>1304</v>
      </c>
      <c r="I626" s="204" t="s">
        <v>942</v>
      </c>
      <c r="J626" s="215" t="str">
        <f t="shared" si="37"/>
        <v>0</v>
      </c>
      <c r="K626" s="216" t="str">
        <f t="shared" si="40"/>
        <v>0</v>
      </c>
      <c r="L626" s="216" t="str">
        <f t="shared" si="38"/>
        <v>1</v>
      </c>
      <c r="M626" s="216" t="str">
        <f t="shared" si="39"/>
        <v>4</v>
      </c>
    </row>
    <row r="627" spans="3:13" x14ac:dyDescent="0.2">
      <c r="C627" s="132" t="s">
        <v>1304</v>
      </c>
      <c r="I627" s="204" t="s">
        <v>943</v>
      </c>
      <c r="J627" s="215" t="str">
        <f t="shared" si="37"/>
        <v>0</v>
      </c>
      <c r="K627" s="216" t="str">
        <f t="shared" si="40"/>
        <v>0</v>
      </c>
      <c r="L627" s="216" t="str">
        <f t="shared" si="38"/>
        <v>2</v>
      </c>
      <c r="M627" s="216" t="str">
        <f t="shared" si="39"/>
        <v>4</v>
      </c>
    </row>
    <row r="628" spans="3:13" x14ac:dyDescent="0.2">
      <c r="C628" s="132" t="s">
        <v>1304</v>
      </c>
      <c r="I628" s="131" t="s">
        <v>944</v>
      </c>
      <c r="J628" s="215" t="str">
        <f t="shared" si="37"/>
        <v>0</v>
      </c>
      <c r="K628" s="216" t="str">
        <f t="shared" si="40"/>
        <v>0</v>
      </c>
      <c r="L628" s="216" t="str">
        <f t="shared" si="38"/>
        <v>0</v>
      </c>
      <c r="M628" s="216" t="str">
        <f t="shared" si="39"/>
        <v>5</v>
      </c>
    </row>
    <row r="629" spans="3:13" x14ac:dyDescent="0.2">
      <c r="C629" s="132" t="s">
        <v>1304</v>
      </c>
      <c r="I629" s="204" t="s">
        <v>945</v>
      </c>
      <c r="J629" s="215" t="str">
        <f t="shared" si="37"/>
        <v>0</v>
      </c>
      <c r="K629" s="216" t="str">
        <f t="shared" si="40"/>
        <v>1</v>
      </c>
      <c r="L629" s="216" t="str">
        <f t="shared" si="38"/>
        <v>0</v>
      </c>
      <c r="M629" s="216" t="str">
        <f t="shared" si="39"/>
        <v>5</v>
      </c>
    </row>
    <row r="630" spans="3:13" x14ac:dyDescent="0.2">
      <c r="C630" s="132" t="s">
        <v>1304</v>
      </c>
      <c r="I630" s="204" t="s">
        <v>946</v>
      </c>
      <c r="J630" s="215" t="str">
        <f t="shared" si="37"/>
        <v>0</v>
      </c>
      <c r="K630" s="216" t="str">
        <f t="shared" si="40"/>
        <v>2</v>
      </c>
      <c r="L630" s="216" t="str">
        <f t="shared" si="38"/>
        <v>0</v>
      </c>
      <c r="M630" s="216" t="str">
        <f t="shared" si="39"/>
        <v>5</v>
      </c>
    </row>
    <row r="631" spans="3:13" x14ac:dyDescent="0.2">
      <c r="C631" s="132" t="s">
        <v>1304</v>
      </c>
      <c r="I631" s="204" t="s">
        <v>947</v>
      </c>
      <c r="J631" s="215" t="str">
        <f t="shared" si="37"/>
        <v>0</v>
      </c>
      <c r="K631" s="216" t="str">
        <f t="shared" si="40"/>
        <v>9</v>
      </c>
      <c r="L631" s="216" t="str">
        <f t="shared" si="38"/>
        <v>0</v>
      </c>
      <c r="M631" s="216" t="str">
        <f t="shared" si="39"/>
        <v>5</v>
      </c>
    </row>
    <row r="632" spans="3:13" ht="15" x14ac:dyDescent="0.25">
      <c r="C632" s="132" t="s">
        <v>1304</v>
      </c>
      <c r="I632" s="206" t="s">
        <v>948</v>
      </c>
      <c r="J632" s="215" t="str">
        <f t="shared" si="37"/>
        <v>0</v>
      </c>
      <c r="K632" s="216" t="str">
        <f t="shared" si="40"/>
        <v>0</v>
      </c>
      <c r="L632" s="216" t="str">
        <f t="shared" si="38"/>
        <v>0</v>
      </c>
      <c r="M632" s="216" t="str">
        <f t="shared" si="39"/>
        <v>0</v>
      </c>
    </row>
    <row r="633" spans="3:13" x14ac:dyDescent="0.2">
      <c r="C633" s="132" t="s">
        <v>1304</v>
      </c>
      <c r="I633" s="131" t="s">
        <v>949</v>
      </c>
      <c r="J633" s="215" t="str">
        <f t="shared" si="37"/>
        <v>0</v>
      </c>
      <c r="K633" s="216" t="str">
        <f t="shared" si="40"/>
        <v>0</v>
      </c>
      <c r="L633" s="216" t="str">
        <f t="shared" si="38"/>
        <v>0</v>
      </c>
      <c r="M633" s="216" t="str">
        <f t="shared" si="39"/>
        <v>1</v>
      </c>
    </row>
    <row r="634" spans="3:13" x14ac:dyDescent="0.2">
      <c r="C634" s="132" t="s">
        <v>1304</v>
      </c>
      <c r="I634" s="131" t="s">
        <v>950</v>
      </c>
      <c r="J634" s="215" t="str">
        <f t="shared" si="37"/>
        <v>0</v>
      </c>
      <c r="K634" s="216" t="str">
        <f t="shared" si="40"/>
        <v>0</v>
      </c>
      <c r="L634" s="216" t="str">
        <f t="shared" si="38"/>
        <v>0</v>
      </c>
      <c r="M634" s="216" t="str">
        <f t="shared" si="39"/>
        <v>2</v>
      </c>
    </row>
    <row r="635" spans="3:13" x14ac:dyDescent="0.2">
      <c r="C635" s="132" t="s">
        <v>1304</v>
      </c>
      <c r="I635" s="131" t="s">
        <v>951</v>
      </c>
      <c r="J635" s="215" t="str">
        <f t="shared" si="37"/>
        <v>0</v>
      </c>
      <c r="K635" s="216" t="str">
        <f t="shared" si="40"/>
        <v>0</v>
      </c>
      <c r="L635" s="216" t="str">
        <f t="shared" si="38"/>
        <v>0</v>
      </c>
      <c r="M635" s="216" t="str">
        <f t="shared" si="39"/>
        <v>3</v>
      </c>
    </row>
    <row r="636" spans="3:13" x14ac:dyDescent="0.2">
      <c r="C636" s="132" t="s">
        <v>1304</v>
      </c>
      <c r="I636" s="131" t="s">
        <v>952</v>
      </c>
      <c r="J636" s="215" t="str">
        <f t="shared" si="37"/>
        <v>0</v>
      </c>
      <c r="K636" s="216" t="str">
        <f t="shared" si="40"/>
        <v>0</v>
      </c>
      <c r="L636" s="216" t="str">
        <f t="shared" si="38"/>
        <v>0</v>
      </c>
      <c r="M636" s="216" t="str">
        <f t="shared" si="39"/>
        <v>4</v>
      </c>
    </row>
    <row r="637" spans="3:13" ht="15" x14ac:dyDescent="0.25">
      <c r="C637" s="132" t="s">
        <v>1304</v>
      </c>
      <c r="I637" s="206" t="s">
        <v>953</v>
      </c>
      <c r="J637" s="215" t="str">
        <f t="shared" si="37"/>
        <v>0</v>
      </c>
      <c r="K637" s="216" t="str">
        <f t="shared" si="40"/>
        <v>0</v>
      </c>
      <c r="L637" s="216" t="str">
        <f t="shared" si="38"/>
        <v>0</v>
      </c>
      <c r="M637" s="216" t="str">
        <f t="shared" si="39"/>
        <v>0</v>
      </c>
    </row>
    <row r="638" spans="3:13" x14ac:dyDescent="0.2">
      <c r="C638" s="132" t="s">
        <v>1304</v>
      </c>
      <c r="I638" s="131" t="s">
        <v>954</v>
      </c>
      <c r="J638" s="215" t="str">
        <f t="shared" si="37"/>
        <v>0</v>
      </c>
      <c r="K638" s="216" t="str">
        <f t="shared" si="40"/>
        <v>0</v>
      </c>
      <c r="L638" s="216" t="str">
        <f t="shared" si="38"/>
        <v>0</v>
      </c>
      <c r="M638" s="216" t="str">
        <f t="shared" si="39"/>
        <v>1</v>
      </c>
    </row>
    <row r="639" spans="3:13" x14ac:dyDescent="0.2">
      <c r="C639" s="132" t="s">
        <v>1304</v>
      </c>
      <c r="I639" s="204" t="s">
        <v>955</v>
      </c>
      <c r="J639" s="215" t="str">
        <f t="shared" si="37"/>
        <v>0</v>
      </c>
      <c r="K639" s="216" t="str">
        <f t="shared" si="40"/>
        <v>1</v>
      </c>
      <c r="L639" s="216" t="str">
        <f t="shared" si="38"/>
        <v>0</v>
      </c>
      <c r="M639" s="216" t="str">
        <f t="shared" si="39"/>
        <v>1</v>
      </c>
    </row>
    <row r="640" spans="3:13" x14ac:dyDescent="0.2">
      <c r="C640" s="132" t="s">
        <v>1304</v>
      </c>
      <c r="I640" s="204" t="s">
        <v>956</v>
      </c>
      <c r="J640" s="215" t="str">
        <f t="shared" si="37"/>
        <v>0</v>
      </c>
      <c r="K640" s="216" t="str">
        <f t="shared" si="40"/>
        <v>2</v>
      </c>
      <c r="L640" s="216" t="str">
        <f t="shared" si="38"/>
        <v>0</v>
      </c>
      <c r="M640" s="216" t="str">
        <f t="shared" si="39"/>
        <v>1</v>
      </c>
    </row>
    <row r="641" spans="3:13" x14ac:dyDescent="0.2">
      <c r="C641" s="132" t="s">
        <v>1304</v>
      </c>
      <c r="I641" s="204" t="s">
        <v>957</v>
      </c>
      <c r="J641" s="215" t="str">
        <f t="shared" si="37"/>
        <v>0</v>
      </c>
      <c r="K641" s="216" t="str">
        <f t="shared" si="40"/>
        <v>3</v>
      </c>
      <c r="L641" s="216" t="str">
        <f t="shared" si="38"/>
        <v>0</v>
      </c>
      <c r="M641" s="216" t="str">
        <f t="shared" si="39"/>
        <v>1</v>
      </c>
    </row>
    <row r="642" spans="3:13" x14ac:dyDescent="0.2">
      <c r="C642" s="132" t="s">
        <v>1304</v>
      </c>
      <c r="I642" s="204" t="s">
        <v>958</v>
      </c>
      <c r="J642" s="215" t="str">
        <f t="shared" si="37"/>
        <v>0</v>
      </c>
      <c r="K642" s="216" t="str">
        <f t="shared" si="40"/>
        <v>4</v>
      </c>
      <c r="L642" s="216" t="str">
        <f t="shared" si="38"/>
        <v>0</v>
      </c>
      <c r="M642" s="216" t="str">
        <f t="shared" si="39"/>
        <v>1</v>
      </c>
    </row>
    <row r="643" spans="3:13" x14ac:dyDescent="0.2">
      <c r="C643" s="132" t="s">
        <v>1304</v>
      </c>
      <c r="I643" s="204" t="s">
        <v>959</v>
      </c>
      <c r="J643" s="215" t="str">
        <f t="shared" si="37"/>
        <v>0</v>
      </c>
      <c r="K643" s="216" t="str">
        <f t="shared" si="40"/>
        <v>9</v>
      </c>
      <c r="L643" s="216" t="str">
        <f t="shared" si="38"/>
        <v>0</v>
      </c>
      <c r="M643" s="216" t="str">
        <f t="shared" si="39"/>
        <v>1</v>
      </c>
    </row>
    <row r="644" spans="3:13" x14ac:dyDescent="0.2">
      <c r="C644" s="132" t="s">
        <v>1304</v>
      </c>
      <c r="I644" s="131" t="s">
        <v>960</v>
      </c>
      <c r="J644" s="215" t="str">
        <f t="shared" ref="J644:J707" si="41">LEFT(RIGHT(LEFT(I644,6),1),1)</f>
        <v>0</v>
      </c>
      <c r="K644" s="216" t="str">
        <f t="shared" si="40"/>
        <v>0</v>
      </c>
      <c r="L644" s="216" t="str">
        <f t="shared" ref="L644:L707" si="42">LEFT(RIGHT(LEFT(I644,6),3),1)</f>
        <v>0</v>
      </c>
      <c r="M644" s="216" t="str">
        <f t="shared" ref="M644:M707" si="43">LEFT(RIGHT(LEFT(I644,6),4),1)</f>
        <v>2</v>
      </c>
    </row>
    <row r="645" spans="3:13" x14ac:dyDescent="0.2">
      <c r="C645" s="132" t="s">
        <v>1304</v>
      </c>
      <c r="I645" s="204" t="s">
        <v>961</v>
      </c>
      <c r="J645" s="215" t="str">
        <f t="shared" si="41"/>
        <v>0</v>
      </c>
      <c r="K645" s="216" t="str">
        <f t="shared" si="40"/>
        <v>0</v>
      </c>
      <c r="L645" s="216" t="str">
        <f t="shared" si="42"/>
        <v>1</v>
      </c>
      <c r="M645" s="216" t="str">
        <f t="shared" si="43"/>
        <v>2</v>
      </c>
    </row>
    <row r="646" spans="3:13" x14ac:dyDescent="0.2">
      <c r="C646" s="132" t="s">
        <v>1304</v>
      </c>
      <c r="I646" s="204" t="s">
        <v>962</v>
      </c>
      <c r="J646" s="215" t="str">
        <f t="shared" si="41"/>
        <v>0</v>
      </c>
      <c r="K646" s="216" t="str">
        <f t="shared" si="40"/>
        <v>0</v>
      </c>
      <c r="L646" s="216" t="str">
        <f t="shared" si="42"/>
        <v>2</v>
      </c>
      <c r="M646" s="216" t="str">
        <f t="shared" si="43"/>
        <v>2</v>
      </c>
    </row>
    <row r="647" spans="3:13" ht="15" x14ac:dyDescent="0.25">
      <c r="C647" s="132" t="s">
        <v>1304</v>
      </c>
      <c r="I647" s="206" t="s">
        <v>963</v>
      </c>
      <c r="J647" s="215" t="str">
        <f t="shared" si="41"/>
        <v>0</v>
      </c>
      <c r="K647" s="216" t="str">
        <f t="shared" si="40"/>
        <v>0</v>
      </c>
      <c r="L647" s="216" t="str">
        <f t="shared" si="42"/>
        <v>0</v>
      </c>
      <c r="M647" s="216" t="str">
        <f t="shared" si="43"/>
        <v>0</v>
      </c>
    </row>
    <row r="648" spans="3:13" x14ac:dyDescent="0.2">
      <c r="C648" s="132" t="s">
        <v>1304</v>
      </c>
      <c r="I648" s="131" t="s">
        <v>964</v>
      </c>
      <c r="J648" s="215" t="str">
        <f t="shared" si="41"/>
        <v>0</v>
      </c>
      <c r="K648" s="216" t="str">
        <f t="shared" ref="K648:K711" si="44">LEFT(RIGHT(LEFT(I648,6),2),1)</f>
        <v>0</v>
      </c>
      <c r="L648" s="216" t="str">
        <f t="shared" si="42"/>
        <v>0</v>
      </c>
      <c r="M648" s="216" t="str">
        <f t="shared" si="43"/>
        <v>1</v>
      </c>
    </row>
    <row r="649" spans="3:13" x14ac:dyDescent="0.2">
      <c r="C649" s="132" t="s">
        <v>1304</v>
      </c>
      <c r="I649" s="131" t="s">
        <v>965</v>
      </c>
      <c r="J649" s="215" t="str">
        <f t="shared" si="41"/>
        <v>0</v>
      </c>
      <c r="K649" s="216" t="str">
        <f t="shared" si="44"/>
        <v>0</v>
      </c>
      <c r="L649" s="216" t="str">
        <f t="shared" si="42"/>
        <v>0</v>
      </c>
      <c r="M649" s="216" t="str">
        <f t="shared" si="43"/>
        <v>2</v>
      </c>
    </row>
    <row r="650" spans="3:13" x14ac:dyDescent="0.2">
      <c r="C650" s="132" t="s">
        <v>1304</v>
      </c>
      <c r="I650" s="204" t="s">
        <v>966</v>
      </c>
      <c r="J650" s="215" t="str">
        <f t="shared" si="41"/>
        <v>0</v>
      </c>
      <c r="K650" s="216" t="str">
        <f t="shared" si="44"/>
        <v>0</v>
      </c>
      <c r="L650" s="216" t="str">
        <f t="shared" si="42"/>
        <v>1</v>
      </c>
      <c r="M650" s="216" t="str">
        <f t="shared" si="43"/>
        <v>2</v>
      </c>
    </row>
    <row r="651" spans="3:13" x14ac:dyDescent="0.2">
      <c r="C651" s="132" t="s">
        <v>1304</v>
      </c>
      <c r="I651" s="204" t="s">
        <v>967</v>
      </c>
      <c r="J651" s="215" t="str">
        <f t="shared" si="41"/>
        <v>0</v>
      </c>
      <c r="K651" s="216" t="str">
        <f t="shared" si="44"/>
        <v>0</v>
      </c>
      <c r="L651" s="216" t="str">
        <f t="shared" si="42"/>
        <v>2</v>
      </c>
      <c r="M651" s="216" t="str">
        <f t="shared" si="43"/>
        <v>2</v>
      </c>
    </row>
    <row r="652" spans="3:13" x14ac:dyDescent="0.2">
      <c r="C652" s="132" t="s">
        <v>1304</v>
      </c>
      <c r="I652" s="204" t="s">
        <v>968</v>
      </c>
      <c r="J652" s="215" t="str">
        <f t="shared" si="41"/>
        <v>0</v>
      </c>
      <c r="K652" s="216" t="str">
        <f t="shared" si="44"/>
        <v>0</v>
      </c>
      <c r="L652" s="216" t="str">
        <f t="shared" si="42"/>
        <v>3</v>
      </c>
      <c r="M652" s="216" t="str">
        <f t="shared" si="43"/>
        <v>2</v>
      </c>
    </row>
    <row r="653" spans="3:13" x14ac:dyDescent="0.2">
      <c r="C653" s="132" t="s">
        <v>1304</v>
      </c>
      <c r="I653" s="204" t="s">
        <v>969</v>
      </c>
      <c r="J653" s="215" t="str">
        <f t="shared" si="41"/>
        <v>0</v>
      </c>
      <c r="K653" s="216" t="str">
        <f t="shared" si="44"/>
        <v>0</v>
      </c>
      <c r="L653" s="216" t="str">
        <f t="shared" si="42"/>
        <v>4</v>
      </c>
      <c r="M653" s="216" t="str">
        <f t="shared" si="43"/>
        <v>2</v>
      </c>
    </row>
    <row r="654" spans="3:13" x14ac:dyDescent="0.2">
      <c r="C654" s="132" t="s">
        <v>1304</v>
      </c>
      <c r="I654" s="204" t="s">
        <v>970</v>
      </c>
      <c r="J654" s="215" t="str">
        <f t="shared" si="41"/>
        <v>0</v>
      </c>
      <c r="K654" s="216" t="str">
        <f t="shared" si="44"/>
        <v>0</v>
      </c>
      <c r="L654" s="216" t="str">
        <f t="shared" si="42"/>
        <v>9</v>
      </c>
      <c r="M654" s="216" t="str">
        <f t="shared" si="43"/>
        <v>2</v>
      </c>
    </row>
    <row r="655" spans="3:13" ht="15" x14ac:dyDescent="0.25">
      <c r="C655" s="132" t="s">
        <v>1304</v>
      </c>
      <c r="I655" s="206" t="s">
        <v>971</v>
      </c>
      <c r="J655" s="215" t="str">
        <f t="shared" si="41"/>
        <v>0</v>
      </c>
      <c r="K655" s="216" t="str">
        <f t="shared" si="44"/>
        <v>0</v>
      </c>
      <c r="L655" s="216" t="str">
        <f t="shared" si="42"/>
        <v>0</v>
      </c>
      <c r="M655" s="216" t="str">
        <f t="shared" si="43"/>
        <v>0</v>
      </c>
    </row>
    <row r="656" spans="3:13" x14ac:dyDescent="0.2">
      <c r="C656" s="132" t="s">
        <v>1304</v>
      </c>
      <c r="I656" s="131" t="s">
        <v>972</v>
      </c>
      <c r="J656" s="215" t="str">
        <f t="shared" si="41"/>
        <v>0</v>
      </c>
      <c r="K656" s="216" t="str">
        <f t="shared" si="44"/>
        <v>0</v>
      </c>
      <c r="L656" s="216" t="str">
        <f t="shared" si="42"/>
        <v>0</v>
      </c>
      <c r="M656" s="216" t="str">
        <f t="shared" si="43"/>
        <v>1</v>
      </c>
    </row>
    <row r="657" spans="3:13" x14ac:dyDescent="0.2">
      <c r="C657" s="132" t="s">
        <v>1304</v>
      </c>
      <c r="I657" s="131" t="s">
        <v>973</v>
      </c>
      <c r="J657" s="215" t="str">
        <f t="shared" si="41"/>
        <v>0</v>
      </c>
      <c r="K657" s="216" t="str">
        <f t="shared" si="44"/>
        <v>0</v>
      </c>
      <c r="L657" s="216" t="str">
        <f t="shared" si="42"/>
        <v>0</v>
      </c>
      <c r="M657" s="216" t="str">
        <f t="shared" si="43"/>
        <v>2</v>
      </c>
    </row>
    <row r="658" spans="3:13" ht="15" x14ac:dyDescent="0.25">
      <c r="C658" s="132" t="s">
        <v>1304</v>
      </c>
      <c r="I658" s="206" t="s">
        <v>974</v>
      </c>
      <c r="J658" s="215" t="str">
        <f t="shared" si="41"/>
        <v>0</v>
      </c>
      <c r="K658" s="216" t="str">
        <f t="shared" si="44"/>
        <v>0</v>
      </c>
      <c r="L658" s="216" t="str">
        <f t="shared" si="42"/>
        <v>0</v>
      </c>
      <c r="M658" s="216" t="str">
        <f t="shared" si="43"/>
        <v>0</v>
      </c>
    </row>
    <row r="659" spans="3:13" x14ac:dyDescent="0.2">
      <c r="C659" s="132" t="s">
        <v>1304</v>
      </c>
      <c r="I659" s="131" t="s">
        <v>975</v>
      </c>
      <c r="J659" s="215" t="str">
        <f t="shared" si="41"/>
        <v>0</v>
      </c>
      <c r="K659" s="216" t="str">
        <f t="shared" si="44"/>
        <v>0</v>
      </c>
      <c r="L659" s="216" t="str">
        <f t="shared" si="42"/>
        <v>0</v>
      </c>
      <c r="M659" s="216" t="str">
        <f t="shared" si="43"/>
        <v>1</v>
      </c>
    </row>
    <row r="660" spans="3:13" x14ac:dyDescent="0.2">
      <c r="C660" s="132" t="s">
        <v>1304</v>
      </c>
      <c r="I660" s="204" t="s">
        <v>976</v>
      </c>
      <c r="J660" s="215" t="str">
        <f t="shared" si="41"/>
        <v>0</v>
      </c>
      <c r="K660" s="216" t="str">
        <f t="shared" si="44"/>
        <v>1</v>
      </c>
      <c r="L660" s="216" t="str">
        <f t="shared" si="42"/>
        <v>0</v>
      </c>
      <c r="M660" s="216" t="str">
        <f t="shared" si="43"/>
        <v>1</v>
      </c>
    </row>
    <row r="661" spans="3:13" x14ac:dyDescent="0.2">
      <c r="C661" s="132" t="s">
        <v>1304</v>
      </c>
      <c r="I661" s="204" t="s">
        <v>977</v>
      </c>
      <c r="J661" s="215" t="str">
        <f t="shared" si="41"/>
        <v>0</v>
      </c>
      <c r="K661" s="216" t="str">
        <f t="shared" si="44"/>
        <v>2</v>
      </c>
      <c r="L661" s="216" t="str">
        <f t="shared" si="42"/>
        <v>0</v>
      </c>
      <c r="M661" s="216" t="str">
        <f t="shared" si="43"/>
        <v>1</v>
      </c>
    </row>
    <row r="662" spans="3:13" x14ac:dyDescent="0.2">
      <c r="C662" s="132" t="s">
        <v>1304</v>
      </c>
      <c r="I662" s="204" t="s">
        <v>978</v>
      </c>
      <c r="J662" s="215" t="str">
        <f t="shared" si="41"/>
        <v>0</v>
      </c>
      <c r="K662" s="216" t="str">
        <f t="shared" si="44"/>
        <v>9</v>
      </c>
      <c r="L662" s="216" t="str">
        <f t="shared" si="42"/>
        <v>0</v>
      </c>
      <c r="M662" s="216" t="str">
        <f t="shared" si="43"/>
        <v>1</v>
      </c>
    </row>
    <row r="663" spans="3:13" x14ac:dyDescent="0.2">
      <c r="C663" s="132" t="s">
        <v>1304</v>
      </c>
      <c r="I663" s="131" t="s">
        <v>979</v>
      </c>
      <c r="J663" s="215" t="str">
        <f t="shared" si="41"/>
        <v>0</v>
      </c>
      <c r="K663" s="216" t="str">
        <f t="shared" si="44"/>
        <v>0</v>
      </c>
      <c r="L663" s="216" t="str">
        <f t="shared" si="42"/>
        <v>0</v>
      </c>
      <c r="M663" s="216" t="str">
        <f t="shared" si="43"/>
        <v>2</v>
      </c>
    </row>
    <row r="664" spans="3:13" x14ac:dyDescent="0.2">
      <c r="C664" s="132" t="s">
        <v>1304</v>
      </c>
      <c r="I664" s="131" t="s">
        <v>980</v>
      </c>
      <c r="J664" s="215" t="str">
        <f t="shared" si="41"/>
        <v>0</v>
      </c>
      <c r="K664" s="216" t="str">
        <f t="shared" si="44"/>
        <v>0</v>
      </c>
      <c r="L664" s="216" t="str">
        <f t="shared" si="42"/>
        <v>0</v>
      </c>
      <c r="M664" s="216" t="str">
        <f t="shared" si="43"/>
        <v>3</v>
      </c>
    </row>
    <row r="665" spans="3:13" x14ac:dyDescent="0.2">
      <c r="C665" s="132" t="s">
        <v>1304</v>
      </c>
      <c r="I665" s="131" t="s">
        <v>981</v>
      </c>
      <c r="J665" s="215" t="str">
        <f t="shared" si="41"/>
        <v>0</v>
      </c>
      <c r="K665" s="216" t="str">
        <f t="shared" si="44"/>
        <v>0</v>
      </c>
      <c r="L665" s="216" t="str">
        <f t="shared" si="42"/>
        <v>0</v>
      </c>
      <c r="M665" s="216" t="str">
        <f t="shared" si="43"/>
        <v>9</v>
      </c>
    </row>
    <row r="666" spans="3:13" x14ac:dyDescent="0.2">
      <c r="C666" s="132" t="s">
        <v>1304</v>
      </c>
      <c r="I666" s="204" t="s">
        <v>982</v>
      </c>
      <c r="J666" s="215" t="str">
        <f t="shared" si="41"/>
        <v>0</v>
      </c>
      <c r="K666" s="216" t="str">
        <f t="shared" si="44"/>
        <v>1</v>
      </c>
      <c r="L666" s="216" t="str">
        <f t="shared" si="42"/>
        <v>0</v>
      </c>
      <c r="M666" s="216" t="str">
        <f t="shared" si="43"/>
        <v>9</v>
      </c>
    </row>
    <row r="667" spans="3:13" x14ac:dyDescent="0.2">
      <c r="C667" s="132" t="s">
        <v>1304</v>
      </c>
      <c r="I667" s="204" t="s">
        <v>983</v>
      </c>
      <c r="J667" s="215" t="str">
        <f t="shared" si="41"/>
        <v>0</v>
      </c>
      <c r="K667" s="216" t="str">
        <f t="shared" si="44"/>
        <v>2</v>
      </c>
      <c r="L667" s="216" t="str">
        <f t="shared" si="42"/>
        <v>0</v>
      </c>
      <c r="M667" s="216" t="str">
        <f t="shared" si="43"/>
        <v>9</v>
      </c>
    </row>
    <row r="668" spans="3:13" x14ac:dyDescent="0.2">
      <c r="C668" s="132" t="s">
        <v>1304</v>
      </c>
      <c r="I668" s="204" t="s">
        <v>984</v>
      </c>
      <c r="J668" s="215" t="str">
        <f t="shared" si="41"/>
        <v>0</v>
      </c>
      <c r="K668" s="216" t="str">
        <f t="shared" si="44"/>
        <v>9</v>
      </c>
      <c r="L668" s="216" t="str">
        <f t="shared" si="42"/>
        <v>0</v>
      </c>
      <c r="M668" s="216" t="str">
        <f t="shared" si="43"/>
        <v>9</v>
      </c>
    </row>
    <row r="669" spans="3:13" ht="15" x14ac:dyDescent="0.25">
      <c r="C669" s="132" t="s">
        <v>1304</v>
      </c>
      <c r="I669" s="206" t="s">
        <v>985</v>
      </c>
      <c r="J669" s="215" t="str">
        <f t="shared" si="41"/>
        <v>0</v>
      </c>
      <c r="K669" s="216" t="str">
        <f t="shared" si="44"/>
        <v>0</v>
      </c>
      <c r="L669" s="216" t="str">
        <f t="shared" si="42"/>
        <v>0</v>
      </c>
      <c r="M669" s="216" t="str">
        <f t="shared" si="43"/>
        <v>0</v>
      </c>
    </row>
    <row r="670" spans="3:13" x14ac:dyDescent="0.2">
      <c r="C670" s="132" t="s">
        <v>1304</v>
      </c>
      <c r="I670" s="131" t="s">
        <v>986</v>
      </c>
      <c r="J670" s="215" t="str">
        <f t="shared" si="41"/>
        <v>0</v>
      </c>
      <c r="K670" s="216" t="str">
        <f t="shared" si="44"/>
        <v>0</v>
      </c>
      <c r="L670" s="216" t="str">
        <f t="shared" si="42"/>
        <v>0</v>
      </c>
      <c r="M670" s="216" t="str">
        <f t="shared" si="43"/>
        <v>1</v>
      </c>
    </row>
    <row r="671" spans="3:13" x14ac:dyDescent="0.2">
      <c r="C671" s="132" t="s">
        <v>1304</v>
      </c>
      <c r="I671" s="131" t="s">
        <v>987</v>
      </c>
      <c r="J671" s="215" t="str">
        <f t="shared" si="41"/>
        <v>0</v>
      </c>
      <c r="K671" s="216" t="str">
        <f t="shared" si="44"/>
        <v>0</v>
      </c>
      <c r="L671" s="216" t="str">
        <f t="shared" si="42"/>
        <v>0</v>
      </c>
      <c r="M671" s="216" t="str">
        <f t="shared" si="43"/>
        <v>2</v>
      </c>
    </row>
    <row r="672" spans="3:13" x14ac:dyDescent="0.2">
      <c r="C672" s="132" t="s">
        <v>1304</v>
      </c>
      <c r="I672" s="204" t="s">
        <v>988</v>
      </c>
      <c r="J672" s="215" t="str">
        <f t="shared" si="41"/>
        <v>0</v>
      </c>
      <c r="K672" s="216" t="str">
        <f t="shared" si="44"/>
        <v>0</v>
      </c>
      <c r="L672" s="216" t="str">
        <f t="shared" si="42"/>
        <v>1</v>
      </c>
      <c r="M672" s="216" t="str">
        <f t="shared" si="43"/>
        <v>2</v>
      </c>
    </row>
    <row r="673" spans="3:13" x14ac:dyDescent="0.2">
      <c r="C673" s="132" t="s">
        <v>1304</v>
      </c>
      <c r="I673" s="204" t="s">
        <v>989</v>
      </c>
      <c r="J673" s="215" t="str">
        <f t="shared" si="41"/>
        <v>0</v>
      </c>
      <c r="K673" s="216" t="str">
        <f t="shared" si="44"/>
        <v>0</v>
      </c>
      <c r="L673" s="216" t="str">
        <f t="shared" si="42"/>
        <v>9</v>
      </c>
      <c r="M673" s="216" t="str">
        <f t="shared" si="43"/>
        <v>2</v>
      </c>
    </row>
    <row r="674" spans="3:13" x14ac:dyDescent="0.2">
      <c r="C674" s="132" t="s">
        <v>1304</v>
      </c>
      <c r="I674" s="204" t="s">
        <v>990</v>
      </c>
      <c r="J674" s="215" t="str">
        <f t="shared" si="41"/>
        <v>0</v>
      </c>
      <c r="K674" s="216" t="str">
        <f t="shared" si="44"/>
        <v>1</v>
      </c>
      <c r="L674" s="216" t="str">
        <f t="shared" si="42"/>
        <v>9</v>
      </c>
      <c r="M674" s="216" t="str">
        <f t="shared" si="43"/>
        <v>2</v>
      </c>
    </row>
    <row r="675" spans="3:13" x14ac:dyDescent="0.2">
      <c r="C675" s="132" t="s">
        <v>1304</v>
      </c>
      <c r="I675" s="204" t="s">
        <v>991</v>
      </c>
      <c r="J675" s="215" t="str">
        <f t="shared" si="41"/>
        <v>0</v>
      </c>
      <c r="K675" s="216" t="str">
        <f t="shared" si="44"/>
        <v>2</v>
      </c>
      <c r="L675" s="216" t="str">
        <f t="shared" si="42"/>
        <v>9</v>
      </c>
      <c r="M675" s="216" t="str">
        <f t="shared" si="43"/>
        <v>2</v>
      </c>
    </row>
    <row r="676" spans="3:13" x14ac:dyDescent="0.2">
      <c r="C676" s="132" t="s">
        <v>1304</v>
      </c>
      <c r="I676" s="204" t="s">
        <v>992</v>
      </c>
      <c r="J676" s="215" t="str">
        <f t="shared" si="41"/>
        <v>0</v>
      </c>
      <c r="K676" s="216" t="str">
        <f t="shared" si="44"/>
        <v>9</v>
      </c>
      <c r="L676" s="216" t="str">
        <f t="shared" si="42"/>
        <v>9</v>
      </c>
      <c r="M676" s="216" t="str">
        <f t="shared" si="43"/>
        <v>2</v>
      </c>
    </row>
    <row r="677" spans="3:13" x14ac:dyDescent="0.2">
      <c r="C677" s="132" t="s">
        <v>1304</v>
      </c>
      <c r="I677" s="131" t="s">
        <v>993</v>
      </c>
      <c r="J677" s="215" t="str">
        <f t="shared" si="41"/>
        <v>0</v>
      </c>
      <c r="K677" s="216" t="str">
        <f t="shared" si="44"/>
        <v>0</v>
      </c>
      <c r="L677" s="216" t="str">
        <f t="shared" si="42"/>
        <v>0</v>
      </c>
      <c r="M677" s="216" t="str">
        <f t="shared" si="43"/>
        <v>3</v>
      </c>
    </row>
    <row r="678" spans="3:13" ht="15" x14ac:dyDescent="0.25">
      <c r="C678" s="132" t="s">
        <v>1304</v>
      </c>
      <c r="I678" s="206" t="s">
        <v>994</v>
      </c>
      <c r="J678" s="215" t="str">
        <f t="shared" si="41"/>
        <v>0</v>
      </c>
      <c r="K678" s="216" t="str">
        <f t="shared" si="44"/>
        <v>0</v>
      </c>
      <c r="L678" s="216" t="str">
        <f t="shared" si="42"/>
        <v>0</v>
      </c>
      <c r="M678" s="216" t="str">
        <f t="shared" si="43"/>
        <v>0</v>
      </c>
    </row>
    <row r="679" spans="3:13" x14ac:dyDescent="0.2">
      <c r="C679" s="132" t="s">
        <v>1304</v>
      </c>
      <c r="I679" s="131" t="s">
        <v>995</v>
      </c>
      <c r="J679" s="215" t="str">
        <f t="shared" si="41"/>
        <v>0</v>
      </c>
      <c r="K679" s="216" t="str">
        <f t="shared" si="44"/>
        <v>0</v>
      </c>
      <c r="L679" s="216" t="str">
        <f t="shared" si="42"/>
        <v>0</v>
      </c>
      <c r="M679" s="216" t="str">
        <f t="shared" si="43"/>
        <v>1</v>
      </c>
    </row>
    <row r="680" spans="3:13" x14ac:dyDescent="0.2">
      <c r="C680" s="132" t="s">
        <v>1304</v>
      </c>
      <c r="I680" s="204" t="s">
        <v>996</v>
      </c>
      <c r="J680" s="215" t="str">
        <f t="shared" si="41"/>
        <v>0</v>
      </c>
      <c r="K680" s="216" t="str">
        <f t="shared" si="44"/>
        <v>0</v>
      </c>
      <c r="L680" s="216" t="str">
        <f t="shared" si="42"/>
        <v>1</v>
      </c>
      <c r="M680" s="216" t="str">
        <f t="shared" si="43"/>
        <v>1</v>
      </c>
    </row>
    <row r="681" spans="3:13" x14ac:dyDescent="0.2">
      <c r="C681" s="132" t="s">
        <v>1304</v>
      </c>
      <c r="I681" s="204" t="s">
        <v>997</v>
      </c>
      <c r="J681" s="215" t="str">
        <f t="shared" si="41"/>
        <v>0</v>
      </c>
      <c r="K681" s="216" t="str">
        <f t="shared" si="44"/>
        <v>0</v>
      </c>
      <c r="L681" s="216" t="str">
        <f t="shared" si="42"/>
        <v>2</v>
      </c>
      <c r="M681" s="216" t="str">
        <f t="shared" si="43"/>
        <v>1</v>
      </c>
    </row>
    <row r="682" spans="3:13" x14ac:dyDescent="0.2">
      <c r="C682" s="132" t="s">
        <v>1304</v>
      </c>
      <c r="I682" s="204" t="s">
        <v>998</v>
      </c>
      <c r="J682" s="215" t="str">
        <f t="shared" si="41"/>
        <v>0</v>
      </c>
      <c r="K682" s="216" t="str">
        <f t="shared" si="44"/>
        <v>0</v>
      </c>
      <c r="L682" s="216" t="str">
        <f t="shared" si="42"/>
        <v>3</v>
      </c>
      <c r="M682" s="216" t="str">
        <f t="shared" si="43"/>
        <v>1</v>
      </c>
    </row>
    <row r="683" spans="3:13" x14ac:dyDescent="0.2">
      <c r="C683" s="132" t="s">
        <v>1304</v>
      </c>
      <c r="I683" s="204" t="s">
        <v>999</v>
      </c>
      <c r="J683" s="215" t="str">
        <f t="shared" si="41"/>
        <v>0</v>
      </c>
      <c r="K683" s="216" t="str">
        <f t="shared" si="44"/>
        <v>0</v>
      </c>
      <c r="L683" s="216" t="str">
        <f t="shared" si="42"/>
        <v>4</v>
      </c>
      <c r="M683" s="216" t="str">
        <f t="shared" si="43"/>
        <v>1</v>
      </c>
    </row>
    <row r="684" spans="3:13" x14ac:dyDescent="0.2">
      <c r="C684" s="132" t="s">
        <v>1304</v>
      </c>
      <c r="I684" s="204" t="s">
        <v>1000</v>
      </c>
      <c r="J684" s="215" t="str">
        <f t="shared" si="41"/>
        <v>0</v>
      </c>
      <c r="K684" s="216" t="str">
        <f t="shared" si="44"/>
        <v>0</v>
      </c>
      <c r="L684" s="216" t="str">
        <f t="shared" si="42"/>
        <v>9</v>
      </c>
      <c r="M684" s="216" t="str">
        <f t="shared" si="43"/>
        <v>1</v>
      </c>
    </row>
    <row r="685" spans="3:13" x14ac:dyDescent="0.2">
      <c r="C685" s="132" t="s">
        <v>1304</v>
      </c>
      <c r="I685" s="131" t="s">
        <v>1001</v>
      </c>
      <c r="J685" s="215" t="str">
        <f t="shared" si="41"/>
        <v>0</v>
      </c>
      <c r="K685" s="216" t="str">
        <f t="shared" si="44"/>
        <v>0</v>
      </c>
      <c r="L685" s="216" t="str">
        <f t="shared" si="42"/>
        <v>0</v>
      </c>
      <c r="M685" s="216" t="str">
        <f t="shared" si="43"/>
        <v>2</v>
      </c>
    </row>
    <row r="686" spans="3:13" x14ac:dyDescent="0.2">
      <c r="C686" s="132" t="s">
        <v>1304</v>
      </c>
      <c r="I686" s="204" t="s">
        <v>1002</v>
      </c>
      <c r="J686" s="215" t="str">
        <f t="shared" si="41"/>
        <v>0</v>
      </c>
      <c r="K686" s="216" t="str">
        <f t="shared" si="44"/>
        <v>0</v>
      </c>
      <c r="L686" s="216" t="str">
        <f t="shared" si="42"/>
        <v>1</v>
      </c>
      <c r="M686" s="216" t="str">
        <f t="shared" si="43"/>
        <v>2</v>
      </c>
    </row>
    <row r="687" spans="3:13" x14ac:dyDescent="0.2">
      <c r="C687" s="132" t="s">
        <v>1304</v>
      </c>
      <c r="I687" s="204" t="s">
        <v>1003</v>
      </c>
      <c r="J687" s="215" t="str">
        <f t="shared" si="41"/>
        <v>0</v>
      </c>
      <c r="K687" s="216" t="str">
        <f t="shared" si="44"/>
        <v>0</v>
      </c>
      <c r="L687" s="216" t="str">
        <f t="shared" si="42"/>
        <v>9</v>
      </c>
      <c r="M687" s="216" t="str">
        <f t="shared" si="43"/>
        <v>2</v>
      </c>
    </row>
    <row r="688" spans="3:13" ht="15" x14ac:dyDescent="0.25">
      <c r="C688" s="132" t="s">
        <v>1304</v>
      </c>
      <c r="I688" s="206" t="s">
        <v>1004</v>
      </c>
      <c r="J688" s="215" t="str">
        <f t="shared" si="41"/>
        <v>0</v>
      </c>
      <c r="K688" s="216" t="str">
        <f t="shared" si="44"/>
        <v>0</v>
      </c>
      <c r="L688" s="216" t="str">
        <f t="shared" si="42"/>
        <v>0</v>
      </c>
      <c r="M688" s="216" t="str">
        <f t="shared" si="43"/>
        <v>0</v>
      </c>
    </row>
    <row r="689" spans="3:13" x14ac:dyDescent="0.2">
      <c r="C689" s="132" t="s">
        <v>1304</v>
      </c>
      <c r="I689" s="131" t="s">
        <v>1005</v>
      </c>
      <c r="J689" s="215" t="str">
        <f t="shared" si="41"/>
        <v>0</v>
      </c>
      <c r="K689" s="216" t="str">
        <f t="shared" si="44"/>
        <v>0</v>
      </c>
      <c r="L689" s="216" t="str">
        <f t="shared" si="42"/>
        <v>0</v>
      </c>
      <c r="M689" s="216" t="str">
        <f t="shared" si="43"/>
        <v>1</v>
      </c>
    </row>
    <row r="690" spans="3:13" x14ac:dyDescent="0.2">
      <c r="C690" s="132" t="s">
        <v>1304</v>
      </c>
      <c r="I690" s="204" t="s">
        <v>1006</v>
      </c>
      <c r="J690" s="215" t="str">
        <f t="shared" si="41"/>
        <v>0</v>
      </c>
      <c r="K690" s="216" t="str">
        <f t="shared" si="44"/>
        <v>0</v>
      </c>
      <c r="L690" s="216" t="str">
        <f t="shared" si="42"/>
        <v>1</v>
      </c>
      <c r="M690" s="216" t="str">
        <f t="shared" si="43"/>
        <v>1</v>
      </c>
    </row>
    <row r="691" spans="3:13" x14ac:dyDescent="0.2">
      <c r="C691" s="132" t="s">
        <v>1304</v>
      </c>
      <c r="I691" s="204" t="s">
        <v>1007</v>
      </c>
      <c r="J691" s="215" t="str">
        <f t="shared" si="41"/>
        <v>0</v>
      </c>
      <c r="K691" s="216" t="str">
        <f t="shared" si="44"/>
        <v>0</v>
      </c>
      <c r="L691" s="216" t="str">
        <f t="shared" si="42"/>
        <v>2</v>
      </c>
      <c r="M691" s="216" t="str">
        <f t="shared" si="43"/>
        <v>1</v>
      </c>
    </row>
    <row r="692" spans="3:13" x14ac:dyDescent="0.2">
      <c r="C692" s="132" t="s">
        <v>1304</v>
      </c>
      <c r="I692" s="204" t="s">
        <v>1008</v>
      </c>
      <c r="J692" s="215" t="str">
        <f t="shared" si="41"/>
        <v>0</v>
      </c>
      <c r="K692" s="216" t="str">
        <f t="shared" si="44"/>
        <v>0</v>
      </c>
      <c r="L692" s="216" t="str">
        <f t="shared" si="42"/>
        <v>3</v>
      </c>
      <c r="M692" s="216" t="str">
        <f t="shared" si="43"/>
        <v>1</v>
      </c>
    </row>
    <row r="693" spans="3:13" x14ac:dyDescent="0.2">
      <c r="C693" s="132" t="s">
        <v>1304</v>
      </c>
      <c r="I693" s="204" t="s">
        <v>1009</v>
      </c>
      <c r="J693" s="215" t="str">
        <f t="shared" si="41"/>
        <v>0</v>
      </c>
      <c r="K693" s="216" t="str">
        <f t="shared" si="44"/>
        <v>0</v>
      </c>
      <c r="L693" s="216" t="str">
        <f t="shared" si="42"/>
        <v>4</v>
      </c>
      <c r="M693" s="216" t="str">
        <f t="shared" si="43"/>
        <v>1</v>
      </c>
    </row>
    <row r="694" spans="3:13" x14ac:dyDescent="0.2">
      <c r="C694" s="132" t="s">
        <v>1304</v>
      </c>
      <c r="I694" s="131" t="s">
        <v>1010</v>
      </c>
      <c r="J694" s="215" t="str">
        <f t="shared" si="41"/>
        <v>0</v>
      </c>
      <c r="K694" s="216" t="str">
        <f t="shared" si="44"/>
        <v>0</v>
      </c>
      <c r="L694" s="216" t="str">
        <f t="shared" si="42"/>
        <v>0</v>
      </c>
      <c r="M694" s="216" t="str">
        <f t="shared" si="43"/>
        <v>2</v>
      </c>
    </row>
    <row r="695" spans="3:13" ht="15" x14ac:dyDescent="0.25">
      <c r="C695" s="132" t="s">
        <v>1304</v>
      </c>
      <c r="I695" s="206" t="s">
        <v>1011</v>
      </c>
      <c r="J695" s="215" t="str">
        <f t="shared" si="41"/>
        <v>0</v>
      </c>
      <c r="K695" s="216" t="str">
        <f t="shared" si="44"/>
        <v>0</v>
      </c>
      <c r="L695" s="216" t="str">
        <f t="shared" si="42"/>
        <v>0</v>
      </c>
      <c r="M695" s="216" t="str">
        <f t="shared" si="43"/>
        <v>0</v>
      </c>
    </row>
    <row r="696" spans="3:13" x14ac:dyDescent="0.2">
      <c r="C696" s="132" t="s">
        <v>1304</v>
      </c>
      <c r="I696" s="131" t="s">
        <v>1012</v>
      </c>
      <c r="J696" s="215" t="str">
        <f t="shared" si="41"/>
        <v>0</v>
      </c>
      <c r="K696" s="216" t="str">
        <f t="shared" si="44"/>
        <v>0</v>
      </c>
      <c r="L696" s="216" t="str">
        <f t="shared" si="42"/>
        <v>0</v>
      </c>
      <c r="M696" s="216" t="str">
        <f t="shared" si="43"/>
        <v>1</v>
      </c>
    </row>
    <row r="697" spans="3:13" x14ac:dyDescent="0.2">
      <c r="C697" s="132" t="s">
        <v>1304</v>
      </c>
      <c r="I697" s="131" t="s">
        <v>1013</v>
      </c>
      <c r="J697" s="215" t="str">
        <f t="shared" si="41"/>
        <v>0</v>
      </c>
      <c r="K697" s="216" t="str">
        <f t="shared" si="44"/>
        <v>0</v>
      </c>
      <c r="L697" s="216" t="str">
        <f t="shared" si="42"/>
        <v>0</v>
      </c>
      <c r="M697" s="216" t="str">
        <f t="shared" si="43"/>
        <v>2</v>
      </c>
    </row>
    <row r="698" spans="3:13" ht="15" x14ac:dyDescent="0.25">
      <c r="C698" s="132" t="s">
        <v>1304</v>
      </c>
      <c r="I698" s="206" t="s">
        <v>1014</v>
      </c>
      <c r="J698" s="215" t="str">
        <f t="shared" si="41"/>
        <v>0</v>
      </c>
      <c r="K698" s="216" t="str">
        <f t="shared" si="44"/>
        <v>0</v>
      </c>
      <c r="L698" s="216" t="str">
        <f t="shared" si="42"/>
        <v>0</v>
      </c>
      <c r="M698" s="216" t="str">
        <f t="shared" si="43"/>
        <v>0</v>
      </c>
    </row>
    <row r="699" spans="3:13" x14ac:dyDescent="0.2">
      <c r="C699" s="132" t="s">
        <v>1304</v>
      </c>
      <c r="I699" s="131" t="s">
        <v>1015</v>
      </c>
      <c r="J699" s="215" t="str">
        <f t="shared" si="41"/>
        <v>0</v>
      </c>
      <c r="K699" s="216" t="str">
        <f t="shared" si="44"/>
        <v>0</v>
      </c>
      <c r="L699" s="216" t="str">
        <f t="shared" si="42"/>
        <v>0</v>
      </c>
      <c r="M699" s="216" t="str">
        <f t="shared" si="43"/>
        <v>1</v>
      </c>
    </row>
    <row r="700" spans="3:13" x14ac:dyDescent="0.2">
      <c r="C700" s="132" t="s">
        <v>1304</v>
      </c>
      <c r="I700" s="204" t="s">
        <v>1016</v>
      </c>
      <c r="J700" s="215" t="str">
        <f t="shared" si="41"/>
        <v>0</v>
      </c>
      <c r="K700" s="216" t="str">
        <f t="shared" si="44"/>
        <v>1</v>
      </c>
      <c r="L700" s="216" t="str">
        <f t="shared" si="42"/>
        <v>0</v>
      </c>
      <c r="M700" s="216" t="str">
        <f t="shared" si="43"/>
        <v>1</v>
      </c>
    </row>
    <row r="701" spans="3:13" x14ac:dyDescent="0.2">
      <c r="C701" s="132" t="s">
        <v>1304</v>
      </c>
      <c r="I701" s="204" t="s">
        <v>1017</v>
      </c>
      <c r="J701" s="215" t="str">
        <f t="shared" si="41"/>
        <v>0</v>
      </c>
      <c r="K701" s="216" t="str">
        <f t="shared" si="44"/>
        <v>2</v>
      </c>
      <c r="L701" s="216" t="str">
        <f t="shared" si="42"/>
        <v>0</v>
      </c>
      <c r="M701" s="216" t="str">
        <f t="shared" si="43"/>
        <v>1</v>
      </c>
    </row>
    <row r="702" spans="3:13" x14ac:dyDescent="0.2">
      <c r="C702" s="132" t="s">
        <v>1304</v>
      </c>
      <c r="I702" s="204" t="s">
        <v>1018</v>
      </c>
      <c r="J702" s="215" t="str">
        <f t="shared" si="41"/>
        <v>0</v>
      </c>
      <c r="K702" s="216" t="str">
        <f t="shared" si="44"/>
        <v>3</v>
      </c>
      <c r="L702" s="216" t="str">
        <f t="shared" si="42"/>
        <v>0</v>
      </c>
      <c r="M702" s="216" t="str">
        <f t="shared" si="43"/>
        <v>1</v>
      </c>
    </row>
    <row r="703" spans="3:13" x14ac:dyDescent="0.2">
      <c r="C703" s="132" t="s">
        <v>1304</v>
      </c>
      <c r="I703" s="204" t="s">
        <v>1019</v>
      </c>
      <c r="J703" s="215" t="str">
        <f t="shared" si="41"/>
        <v>0</v>
      </c>
      <c r="K703" s="216" t="str">
        <f t="shared" si="44"/>
        <v>4</v>
      </c>
      <c r="L703" s="216" t="str">
        <f t="shared" si="42"/>
        <v>0</v>
      </c>
      <c r="M703" s="216" t="str">
        <f t="shared" si="43"/>
        <v>1</v>
      </c>
    </row>
    <row r="704" spans="3:13" x14ac:dyDescent="0.2">
      <c r="C704" s="132" t="s">
        <v>1304</v>
      </c>
      <c r="I704" s="204" t="s">
        <v>1020</v>
      </c>
      <c r="J704" s="215" t="str">
        <f t="shared" si="41"/>
        <v>0</v>
      </c>
      <c r="K704" s="216" t="str">
        <f t="shared" si="44"/>
        <v>9</v>
      </c>
      <c r="L704" s="216" t="str">
        <f t="shared" si="42"/>
        <v>0</v>
      </c>
      <c r="M704" s="216" t="str">
        <f t="shared" si="43"/>
        <v>1</v>
      </c>
    </row>
    <row r="705" spans="3:13" x14ac:dyDescent="0.2">
      <c r="C705" s="132" t="s">
        <v>1304</v>
      </c>
      <c r="I705" s="131" t="s">
        <v>1021</v>
      </c>
      <c r="J705" s="215" t="str">
        <f t="shared" si="41"/>
        <v>0</v>
      </c>
      <c r="K705" s="216" t="str">
        <f t="shared" si="44"/>
        <v>0</v>
      </c>
      <c r="L705" s="216" t="str">
        <f t="shared" si="42"/>
        <v>0</v>
      </c>
      <c r="M705" s="216" t="str">
        <f t="shared" si="43"/>
        <v>2</v>
      </c>
    </row>
    <row r="706" spans="3:13" x14ac:dyDescent="0.2">
      <c r="C706" s="132" t="s">
        <v>1304</v>
      </c>
      <c r="I706" s="204" t="s">
        <v>1022</v>
      </c>
      <c r="J706" s="215" t="str">
        <f t="shared" si="41"/>
        <v>0</v>
      </c>
      <c r="K706" s="216" t="str">
        <f t="shared" si="44"/>
        <v>1</v>
      </c>
      <c r="L706" s="216" t="str">
        <f t="shared" si="42"/>
        <v>0</v>
      </c>
      <c r="M706" s="216" t="str">
        <f t="shared" si="43"/>
        <v>2</v>
      </c>
    </row>
    <row r="707" spans="3:13" x14ac:dyDescent="0.2">
      <c r="C707" s="132" t="s">
        <v>1304</v>
      </c>
      <c r="I707" s="204" t="s">
        <v>1023</v>
      </c>
      <c r="J707" s="215" t="str">
        <f t="shared" si="41"/>
        <v>0</v>
      </c>
      <c r="K707" s="216" t="str">
        <f t="shared" si="44"/>
        <v>2</v>
      </c>
      <c r="L707" s="216" t="str">
        <f t="shared" si="42"/>
        <v>0</v>
      </c>
      <c r="M707" s="216" t="str">
        <f t="shared" si="43"/>
        <v>2</v>
      </c>
    </row>
    <row r="708" spans="3:13" x14ac:dyDescent="0.2">
      <c r="C708" s="132" t="s">
        <v>1304</v>
      </c>
      <c r="I708" s="204" t="s">
        <v>1024</v>
      </c>
      <c r="J708" s="215" t="str">
        <f t="shared" ref="J708:J771" si="45">LEFT(RIGHT(LEFT(I708,6),1),1)</f>
        <v>0</v>
      </c>
      <c r="K708" s="216" t="str">
        <f t="shared" si="44"/>
        <v>3</v>
      </c>
      <c r="L708" s="216" t="str">
        <f t="shared" ref="L708:L771" si="46">LEFT(RIGHT(LEFT(I708,6),3),1)</f>
        <v>0</v>
      </c>
      <c r="M708" s="216" t="str">
        <f t="shared" ref="M708:M771" si="47">LEFT(RIGHT(LEFT(I708,6),4),1)</f>
        <v>2</v>
      </c>
    </row>
    <row r="709" spans="3:13" x14ac:dyDescent="0.2">
      <c r="C709" s="132" t="s">
        <v>1304</v>
      </c>
      <c r="I709" s="204" t="s">
        <v>1025</v>
      </c>
      <c r="J709" s="215" t="str">
        <f t="shared" si="45"/>
        <v>0</v>
      </c>
      <c r="K709" s="216" t="str">
        <f t="shared" si="44"/>
        <v>4</v>
      </c>
      <c r="L709" s="216" t="str">
        <f t="shared" si="46"/>
        <v>0</v>
      </c>
      <c r="M709" s="216" t="str">
        <f t="shared" si="47"/>
        <v>2</v>
      </c>
    </row>
    <row r="710" spans="3:13" x14ac:dyDescent="0.2">
      <c r="C710" s="132" t="s">
        <v>1304</v>
      </c>
      <c r="I710" s="204" t="s">
        <v>1026</v>
      </c>
      <c r="J710" s="215" t="str">
        <f t="shared" si="45"/>
        <v>0</v>
      </c>
      <c r="K710" s="216" t="str">
        <f t="shared" si="44"/>
        <v>9</v>
      </c>
      <c r="L710" s="216" t="str">
        <f t="shared" si="46"/>
        <v>0</v>
      </c>
      <c r="M710" s="216" t="str">
        <f t="shared" si="47"/>
        <v>2</v>
      </c>
    </row>
    <row r="711" spans="3:13" x14ac:dyDescent="0.2">
      <c r="C711" s="132" t="s">
        <v>1304</v>
      </c>
      <c r="I711" s="131" t="s">
        <v>1027</v>
      </c>
      <c r="J711" s="215" t="str">
        <f t="shared" si="45"/>
        <v>0</v>
      </c>
      <c r="K711" s="216" t="str">
        <f t="shared" si="44"/>
        <v>0</v>
      </c>
      <c r="L711" s="216" t="str">
        <f t="shared" si="46"/>
        <v>0</v>
      </c>
      <c r="M711" s="216" t="str">
        <f t="shared" si="47"/>
        <v>3</v>
      </c>
    </row>
    <row r="712" spans="3:13" x14ac:dyDescent="0.2">
      <c r="C712" s="132" t="s">
        <v>1304</v>
      </c>
      <c r="I712" s="131" t="s">
        <v>1028</v>
      </c>
      <c r="J712" s="215" t="str">
        <f t="shared" si="45"/>
        <v>0</v>
      </c>
      <c r="K712" s="216" t="str">
        <f t="shared" ref="K712:K775" si="48">LEFT(RIGHT(LEFT(I712,6),2),1)</f>
        <v>0</v>
      </c>
      <c r="L712" s="216" t="str">
        <f t="shared" si="46"/>
        <v>0</v>
      </c>
      <c r="M712" s="216" t="str">
        <f t="shared" si="47"/>
        <v>9</v>
      </c>
    </row>
    <row r="713" spans="3:13" ht="15" x14ac:dyDescent="0.25">
      <c r="C713" s="132" t="s">
        <v>1304</v>
      </c>
      <c r="I713" s="206" t="s">
        <v>1029</v>
      </c>
      <c r="J713" s="215" t="str">
        <f t="shared" si="45"/>
        <v>0</v>
      </c>
      <c r="K713" s="216" t="str">
        <f t="shared" si="48"/>
        <v>0</v>
      </c>
      <c r="L713" s="216" t="str">
        <f t="shared" si="46"/>
        <v>0</v>
      </c>
      <c r="M713" s="216" t="str">
        <f t="shared" si="47"/>
        <v>0</v>
      </c>
    </row>
    <row r="714" spans="3:13" x14ac:dyDescent="0.2">
      <c r="C714" s="132" t="s">
        <v>1304</v>
      </c>
      <c r="I714" s="204" t="s">
        <v>1030</v>
      </c>
      <c r="J714" s="215" t="str">
        <f t="shared" si="45"/>
        <v>0</v>
      </c>
      <c r="K714" s="216" t="str">
        <f t="shared" si="48"/>
        <v>0</v>
      </c>
      <c r="L714" s="216" t="str">
        <f t="shared" si="46"/>
        <v>1</v>
      </c>
      <c r="M714" s="216" t="str">
        <f t="shared" si="47"/>
        <v>0</v>
      </c>
    </row>
    <row r="715" spans="3:13" x14ac:dyDescent="0.2">
      <c r="C715" s="132" t="s">
        <v>1304</v>
      </c>
      <c r="I715" s="204" t="s">
        <v>1031</v>
      </c>
      <c r="J715" s="215" t="str">
        <f t="shared" si="45"/>
        <v>0</v>
      </c>
      <c r="K715" s="216" t="str">
        <f t="shared" si="48"/>
        <v>0</v>
      </c>
      <c r="L715" s="216" t="str">
        <f t="shared" si="46"/>
        <v>2</v>
      </c>
      <c r="M715" s="216" t="str">
        <f t="shared" si="47"/>
        <v>0</v>
      </c>
    </row>
    <row r="716" spans="3:13" x14ac:dyDescent="0.2">
      <c r="C716" s="132" t="s">
        <v>1304</v>
      </c>
      <c r="I716" s="204" t="s">
        <v>1032</v>
      </c>
      <c r="J716" s="215" t="str">
        <f t="shared" si="45"/>
        <v>0</v>
      </c>
      <c r="K716" s="216" t="str">
        <f t="shared" si="48"/>
        <v>0</v>
      </c>
      <c r="L716" s="216" t="str">
        <f t="shared" si="46"/>
        <v>3</v>
      </c>
      <c r="M716" s="216" t="str">
        <f t="shared" si="47"/>
        <v>0</v>
      </c>
    </row>
    <row r="717" spans="3:13" x14ac:dyDescent="0.2">
      <c r="C717" s="132" t="s">
        <v>1304</v>
      </c>
      <c r="I717" s="204" t="s">
        <v>1033</v>
      </c>
      <c r="J717" s="215" t="str">
        <f t="shared" si="45"/>
        <v>0</v>
      </c>
      <c r="K717" s="216" t="str">
        <f t="shared" si="48"/>
        <v>0</v>
      </c>
      <c r="L717" s="216" t="str">
        <f t="shared" si="46"/>
        <v>9</v>
      </c>
      <c r="M717" s="216" t="str">
        <f t="shared" si="47"/>
        <v>0</v>
      </c>
    </row>
    <row r="718" spans="3:13" ht="15" x14ac:dyDescent="0.25">
      <c r="C718" s="132" t="s">
        <v>1304</v>
      </c>
      <c r="I718" s="206" t="s">
        <v>1034</v>
      </c>
      <c r="J718" s="215" t="str">
        <f t="shared" si="45"/>
        <v>0</v>
      </c>
      <c r="K718" s="216" t="str">
        <f t="shared" si="48"/>
        <v>0</v>
      </c>
      <c r="L718" s="216" t="str">
        <f t="shared" si="46"/>
        <v>0</v>
      </c>
      <c r="M718" s="216" t="str">
        <f t="shared" si="47"/>
        <v>0</v>
      </c>
    </row>
    <row r="719" spans="3:13" x14ac:dyDescent="0.2">
      <c r="C719" s="132" t="s">
        <v>1304</v>
      </c>
      <c r="I719" s="131" t="s">
        <v>1035</v>
      </c>
      <c r="J719" s="215" t="str">
        <f t="shared" si="45"/>
        <v>0</v>
      </c>
      <c r="K719" s="216" t="str">
        <f t="shared" si="48"/>
        <v>0</v>
      </c>
      <c r="L719" s="216" t="str">
        <f t="shared" si="46"/>
        <v>0</v>
      </c>
      <c r="M719" s="216" t="str">
        <f t="shared" si="47"/>
        <v>1</v>
      </c>
    </row>
    <row r="720" spans="3:13" x14ac:dyDescent="0.2">
      <c r="C720" s="132" t="s">
        <v>1304</v>
      </c>
      <c r="I720" s="204" t="s">
        <v>1036</v>
      </c>
      <c r="J720" s="215" t="str">
        <f t="shared" si="45"/>
        <v>0</v>
      </c>
      <c r="K720" s="216" t="str">
        <f t="shared" si="48"/>
        <v>0</v>
      </c>
      <c r="L720" s="216" t="str">
        <f t="shared" si="46"/>
        <v>1</v>
      </c>
      <c r="M720" s="216" t="str">
        <f t="shared" si="47"/>
        <v>1</v>
      </c>
    </row>
    <row r="721" spans="3:13" x14ac:dyDescent="0.2">
      <c r="C721" s="132" t="s">
        <v>1304</v>
      </c>
      <c r="I721" s="204" t="s">
        <v>1037</v>
      </c>
      <c r="J721" s="215" t="str">
        <f t="shared" si="45"/>
        <v>0</v>
      </c>
      <c r="K721" s="216" t="str">
        <f t="shared" si="48"/>
        <v>0</v>
      </c>
      <c r="L721" s="216" t="str">
        <f t="shared" si="46"/>
        <v>2</v>
      </c>
      <c r="M721" s="216" t="str">
        <f t="shared" si="47"/>
        <v>1</v>
      </c>
    </row>
    <row r="722" spans="3:13" x14ac:dyDescent="0.2">
      <c r="C722" s="132" t="s">
        <v>1304</v>
      </c>
      <c r="I722" s="131" t="s">
        <v>1038</v>
      </c>
      <c r="J722" s="215" t="str">
        <f t="shared" si="45"/>
        <v>0</v>
      </c>
      <c r="K722" s="216" t="str">
        <f t="shared" si="48"/>
        <v>0</v>
      </c>
      <c r="L722" s="216" t="str">
        <f t="shared" si="46"/>
        <v>0</v>
      </c>
      <c r="M722" s="216" t="str">
        <f t="shared" si="47"/>
        <v>9</v>
      </c>
    </row>
    <row r="723" spans="3:13" x14ac:dyDescent="0.2">
      <c r="C723" s="132" t="s">
        <v>1304</v>
      </c>
      <c r="I723" s="204" t="s">
        <v>1039</v>
      </c>
      <c r="J723" s="215" t="str">
        <f t="shared" si="45"/>
        <v>0</v>
      </c>
      <c r="K723" s="216" t="str">
        <f t="shared" si="48"/>
        <v>0</v>
      </c>
      <c r="L723" s="216" t="str">
        <f t="shared" si="46"/>
        <v>1</v>
      </c>
      <c r="M723" s="216" t="str">
        <f t="shared" si="47"/>
        <v>9</v>
      </c>
    </row>
    <row r="724" spans="3:13" x14ac:dyDescent="0.2">
      <c r="C724" s="132" t="s">
        <v>1304</v>
      </c>
      <c r="I724" s="204" t="s">
        <v>1040</v>
      </c>
      <c r="J724" s="215" t="str">
        <f t="shared" si="45"/>
        <v>0</v>
      </c>
      <c r="K724" s="216" t="str">
        <f t="shared" si="48"/>
        <v>0</v>
      </c>
      <c r="L724" s="216" t="str">
        <f t="shared" si="46"/>
        <v>9</v>
      </c>
      <c r="M724" s="216" t="str">
        <f t="shared" si="47"/>
        <v>9</v>
      </c>
    </row>
    <row r="725" spans="3:13" ht="15" x14ac:dyDescent="0.25">
      <c r="C725" s="132" t="s">
        <v>1304</v>
      </c>
      <c r="I725" s="206" t="s">
        <v>1041</v>
      </c>
      <c r="J725" s="215" t="str">
        <f t="shared" si="45"/>
        <v>0</v>
      </c>
      <c r="K725" s="216" t="str">
        <f t="shared" si="48"/>
        <v>0</v>
      </c>
      <c r="L725" s="216" t="str">
        <f t="shared" si="46"/>
        <v>0</v>
      </c>
      <c r="M725" s="216" t="str">
        <f t="shared" si="47"/>
        <v>0</v>
      </c>
    </row>
    <row r="726" spans="3:13" x14ac:dyDescent="0.2">
      <c r="C726" s="132" t="s">
        <v>1304</v>
      </c>
      <c r="I726" s="131" t="s">
        <v>1042</v>
      </c>
      <c r="J726" s="215" t="str">
        <f t="shared" si="45"/>
        <v>0</v>
      </c>
      <c r="K726" s="216" t="str">
        <f t="shared" si="48"/>
        <v>0</v>
      </c>
      <c r="L726" s="216" t="str">
        <f t="shared" si="46"/>
        <v>0</v>
      </c>
      <c r="M726" s="216" t="str">
        <f t="shared" si="47"/>
        <v>1</v>
      </c>
    </row>
    <row r="727" spans="3:13" x14ac:dyDescent="0.2">
      <c r="C727" s="132" t="s">
        <v>1304</v>
      </c>
      <c r="I727" s="204" t="s">
        <v>1043</v>
      </c>
      <c r="J727" s="215" t="str">
        <f t="shared" si="45"/>
        <v>0</v>
      </c>
      <c r="K727" s="216" t="str">
        <f t="shared" si="48"/>
        <v>0</v>
      </c>
      <c r="L727" s="216" t="str">
        <f t="shared" si="46"/>
        <v>1</v>
      </c>
      <c r="M727" s="216" t="str">
        <f t="shared" si="47"/>
        <v>1</v>
      </c>
    </row>
    <row r="728" spans="3:13" x14ac:dyDescent="0.2">
      <c r="C728" s="132" t="s">
        <v>1304</v>
      </c>
      <c r="I728" s="204" t="s">
        <v>1044</v>
      </c>
      <c r="J728" s="215" t="str">
        <f t="shared" si="45"/>
        <v>0</v>
      </c>
      <c r="K728" s="216" t="str">
        <f t="shared" si="48"/>
        <v>0</v>
      </c>
      <c r="L728" s="216" t="str">
        <f t="shared" si="46"/>
        <v>9</v>
      </c>
      <c r="M728" s="216" t="str">
        <f t="shared" si="47"/>
        <v>1</v>
      </c>
    </row>
    <row r="729" spans="3:13" x14ac:dyDescent="0.2">
      <c r="C729" s="132" t="s">
        <v>1304</v>
      </c>
      <c r="I729" s="131" t="s">
        <v>1045</v>
      </c>
      <c r="J729" s="215" t="str">
        <f t="shared" si="45"/>
        <v>0</v>
      </c>
      <c r="K729" s="216" t="str">
        <f t="shared" si="48"/>
        <v>0</v>
      </c>
      <c r="L729" s="216" t="str">
        <f t="shared" si="46"/>
        <v>0</v>
      </c>
      <c r="M729" s="216" t="str">
        <f t="shared" si="47"/>
        <v>2</v>
      </c>
    </row>
    <row r="730" spans="3:13" x14ac:dyDescent="0.2">
      <c r="C730" s="132" t="s">
        <v>1304</v>
      </c>
      <c r="I730" s="131" t="s">
        <v>1046</v>
      </c>
      <c r="J730" s="215" t="str">
        <f t="shared" si="45"/>
        <v>0</v>
      </c>
      <c r="K730" s="216" t="str">
        <f t="shared" si="48"/>
        <v>0</v>
      </c>
      <c r="L730" s="216" t="str">
        <f t="shared" si="46"/>
        <v>0</v>
      </c>
      <c r="M730" s="216" t="str">
        <f t="shared" si="47"/>
        <v>3</v>
      </c>
    </row>
    <row r="731" spans="3:13" x14ac:dyDescent="0.2">
      <c r="C731" s="132" t="s">
        <v>1304</v>
      </c>
      <c r="I731" s="131" t="s">
        <v>1047</v>
      </c>
      <c r="J731" s="215" t="str">
        <f t="shared" si="45"/>
        <v>0</v>
      </c>
      <c r="K731" s="216" t="str">
        <f t="shared" si="48"/>
        <v>0</v>
      </c>
      <c r="L731" s="216" t="str">
        <f t="shared" si="46"/>
        <v>0</v>
      </c>
      <c r="M731" s="216" t="str">
        <f t="shared" si="47"/>
        <v>9</v>
      </c>
    </row>
    <row r="732" spans="3:13" x14ac:dyDescent="0.2">
      <c r="C732" s="132" t="s">
        <v>1304</v>
      </c>
      <c r="I732" s="204" t="s">
        <v>1048</v>
      </c>
      <c r="J732" s="215" t="str">
        <f t="shared" si="45"/>
        <v>0</v>
      </c>
      <c r="K732" s="216" t="str">
        <f t="shared" si="48"/>
        <v>0</v>
      </c>
      <c r="L732" s="216" t="str">
        <f t="shared" si="46"/>
        <v>1</v>
      </c>
      <c r="M732" s="216" t="str">
        <f t="shared" si="47"/>
        <v>9</v>
      </c>
    </row>
    <row r="733" spans="3:13" x14ac:dyDescent="0.2">
      <c r="C733" s="132" t="s">
        <v>1304</v>
      </c>
      <c r="I733" s="204" t="s">
        <v>1049</v>
      </c>
      <c r="J733" s="215" t="str">
        <f t="shared" si="45"/>
        <v>0</v>
      </c>
      <c r="K733" s="216" t="str">
        <f t="shared" si="48"/>
        <v>0</v>
      </c>
      <c r="L733" s="216" t="str">
        <f t="shared" si="46"/>
        <v>2</v>
      </c>
      <c r="M733" s="216" t="str">
        <f t="shared" si="47"/>
        <v>9</v>
      </c>
    </row>
    <row r="734" spans="3:13" x14ac:dyDescent="0.2">
      <c r="C734" s="132" t="s">
        <v>1304</v>
      </c>
      <c r="I734" s="204" t="s">
        <v>1050</v>
      </c>
      <c r="J734" s="215" t="str">
        <f t="shared" si="45"/>
        <v>0</v>
      </c>
      <c r="K734" s="216" t="str">
        <f t="shared" si="48"/>
        <v>1</v>
      </c>
      <c r="L734" s="216" t="str">
        <f t="shared" si="46"/>
        <v>2</v>
      </c>
      <c r="M734" s="216" t="str">
        <f t="shared" si="47"/>
        <v>9</v>
      </c>
    </row>
    <row r="735" spans="3:13" x14ac:dyDescent="0.2">
      <c r="C735" s="132" t="s">
        <v>1304</v>
      </c>
      <c r="I735" s="204" t="s">
        <v>1051</v>
      </c>
      <c r="J735" s="215" t="str">
        <f t="shared" si="45"/>
        <v>0</v>
      </c>
      <c r="K735" s="216" t="str">
        <f t="shared" si="48"/>
        <v>2</v>
      </c>
      <c r="L735" s="216" t="str">
        <f t="shared" si="46"/>
        <v>2</v>
      </c>
      <c r="M735" s="216" t="str">
        <f t="shared" si="47"/>
        <v>9</v>
      </c>
    </row>
    <row r="736" spans="3:13" x14ac:dyDescent="0.2">
      <c r="C736" s="132" t="s">
        <v>1304</v>
      </c>
      <c r="I736" s="204" t="s">
        <v>1052</v>
      </c>
      <c r="J736" s="215" t="str">
        <f t="shared" si="45"/>
        <v>0</v>
      </c>
      <c r="K736" s="216" t="str">
        <f t="shared" si="48"/>
        <v>3</v>
      </c>
      <c r="L736" s="216" t="str">
        <f t="shared" si="46"/>
        <v>2</v>
      </c>
      <c r="M736" s="216" t="str">
        <f t="shared" si="47"/>
        <v>9</v>
      </c>
    </row>
    <row r="737" spans="3:13" x14ac:dyDescent="0.2">
      <c r="C737" s="132" t="s">
        <v>1304</v>
      </c>
      <c r="I737" s="204" t="s">
        <v>1053</v>
      </c>
      <c r="J737" s="215" t="str">
        <f t="shared" si="45"/>
        <v>0</v>
      </c>
      <c r="K737" s="216" t="str">
        <f t="shared" si="48"/>
        <v>9</v>
      </c>
      <c r="L737" s="216" t="str">
        <f t="shared" si="46"/>
        <v>2</v>
      </c>
      <c r="M737" s="216" t="str">
        <f t="shared" si="47"/>
        <v>9</v>
      </c>
    </row>
    <row r="738" spans="3:13" x14ac:dyDescent="0.2">
      <c r="C738" s="132" t="s">
        <v>1304</v>
      </c>
      <c r="I738" s="204" t="s">
        <v>1054</v>
      </c>
      <c r="J738" s="215" t="str">
        <f t="shared" si="45"/>
        <v>0</v>
      </c>
      <c r="K738" s="216" t="str">
        <f t="shared" si="48"/>
        <v>0</v>
      </c>
      <c r="L738" s="216" t="str">
        <f t="shared" si="46"/>
        <v>9</v>
      </c>
      <c r="M738" s="216" t="str">
        <f t="shared" si="47"/>
        <v>9</v>
      </c>
    </row>
    <row r="739" spans="3:13" x14ac:dyDescent="0.2">
      <c r="C739" s="132" t="s">
        <v>1304</v>
      </c>
      <c r="I739" s="204" t="s">
        <v>1055</v>
      </c>
      <c r="J739" s="215" t="str">
        <f t="shared" si="45"/>
        <v>0</v>
      </c>
      <c r="K739" s="216" t="str">
        <f t="shared" si="48"/>
        <v>1</v>
      </c>
      <c r="L739" s="216" t="str">
        <f t="shared" si="46"/>
        <v>9</v>
      </c>
      <c r="M739" s="216" t="str">
        <f t="shared" si="47"/>
        <v>9</v>
      </c>
    </row>
    <row r="740" spans="3:13" x14ac:dyDescent="0.2">
      <c r="C740" s="132" t="s">
        <v>1304</v>
      </c>
      <c r="I740" s="204" t="s">
        <v>1056</v>
      </c>
      <c r="J740" s="215" t="str">
        <f t="shared" si="45"/>
        <v>0</v>
      </c>
      <c r="K740" s="216" t="str">
        <f t="shared" si="48"/>
        <v>2</v>
      </c>
      <c r="L740" s="216" t="str">
        <f t="shared" si="46"/>
        <v>9</v>
      </c>
      <c r="M740" s="216" t="str">
        <f t="shared" si="47"/>
        <v>9</v>
      </c>
    </row>
    <row r="741" spans="3:13" x14ac:dyDescent="0.2">
      <c r="C741" s="132" t="s">
        <v>1304</v>
      </c>
      <c r="I741" s="204" t="s">
        <v>1057</v>
      </c>
      <c r="J741" s="215" t="str">
        <f t="shared" si="45"/>
        <v>0</v>
      </c>
      <c r="K741" s="216" t="str">
        <f t="shared" si="48"/>
        <v>9</v>
      </c>
      <c r="L741" s="216" t="str">
        <f t="shared" si="46"/>
        <v>9</v>
      </c>
      <c r="M741" s="216" t="str">
        <f t="shared" si="47"/>
        <v>9</v>
      </c>
    </row>
    <row r="742" spans="3:13" ht="15" x14ac:dyDescent="0.25">
      <c r="C742" s="132" t="s">
        <v>1304</v>
      </c>
      <c r="I742" s="206" t="s">
        <v>1058</v>
      </c>
      <c r="J742" s="215" t="str">
        <f t="shared" si="45"/>
        <v>0</v>
      </c>
      <c r="K742" s="216" t="str">
        <f t="shared" si="48"/>
        <v>0</v>
      </c>
      <c r="L742" s="216" t="str">
        <f t="shared" si="46"/>
        <v>0</v>
      </c>
      <c r="M742" s="216" t="str">
        <f t="shared" si="47"/>
        <v>0</v>
      </c>
    </row>
    <row r="743" spans="3:13" x14ac:dyDescent="0.2">
      <c r="C743" s="132" t="s">
        <v>1304</v>
      </c>
      <c r="I743" s="131" t="s">
        <v>1059</v>
      </c>
      <c r="J743" s="215" t="str">
        <f t="shared" si="45"/>
        <v>0</v>
      </c>
      <c r="K743" s="216" t="str">
        <f t="shared" si="48"/>
        <v>0</v>
      </c>
      <c r="L743" s="216" t="str">
        <f t="shared" si="46"/>
        <v>0</v>
      </c>
      <c r="M743" s="216" t="str">
        <f t="shared" si="47"/>
        <v>1</v>
      </c>
    </row>
    <row r="744" spans="3:13" x14ac:dyDescent="0.2">
      <c r="C744" s="132" t="s">
        <v>1304</v>
      </c>
      <c r="I744" s="204" t="s">
        <v>1060</v>
      </c>
      <c r="J744" s="215" t="str">
        <f t="shared" si="45"/>
        <v>0</v>
      </c>
      <c r="K744" s="216" t="str">
        <f t="shared" si="48"/>
        <v>0</v>
      </c>
      <c r="L744" s="216" t="str">
        <f t="shared" si="46"/>
        <v>1</v>
      </c>
      <c r="M744" s="216" t="str">
        <f t="shared" si="47"/>
        <v>1</v>
      </c>
    </row>
    <row r="745" spans="3:13" x14ac:dyDescent="0.2">
      <c r="C745" s="132" t="s">
        <v>1304</v>
      </c>
      <c r="I745" s="204" t="s">
        <v>1061</v>
      </c>
      <c r="J745" s="215" t="str">
        <f t="shared" si="45"/>
        <v>0</v>
      </c>
      <c r="K745" s="216" t="str">
        <f t="shared" si="48"/>
        <v>0</v>
      </c>
      <c r="L745" s="216" t="str">
        <f t="shared" si="46"/>
        <v>2</v>
      </c>
      <c r="M745" s="216" t="str">
        <f t="shared" si="47"/>
        <v>1</v>
      </c>
    </row>
    <row r="746" spans="3:13" x14ac:dyDescent="0.2">
      <c r="C746" s="132" t="s">
        <v>1304</v>
      </c>
      <c r="I746" s="131" t="s">
        <v>1062</v>
      </c>
      <c r="J746" s="215" t="str">
        <f t="shared" si="45"/>
        <v>0</v>
      </c>
      <c r="K746" s="216" t="str">
        <f t="shared" si="48"/>
        <v>0</v>
      </c>
      <c r="L746" s="216" t="str">
        <f t="shared" si="46"/>
        <v>0</v>
      </c>
      <c r="M746" s="216" t="str">
        <f t="shared" si="47"/>
        <v>2</v>
      </c>
    </row>
    <row r="747" spans="3:13" x14ac:dyDescent="0.2">
      <c r="C747" s="132" t="s">
        <v>1304</v>
      </c>
      <c r="I747" s="131" t="s">
        <v>1063</v>
      </c>
      <c r="J747" s="215" t="str">
        <f t="shared" si="45"/>
        <v>0</v>
      </c>
      <c r="K747" s="216" t="str">
        <f t="shared" si="48"/>
        <v>0</v>
      </c>
      <c r="L747" s="216" t="str">
        <f t="shared" si="46"/>
        <v>0</v>
      </c>
      <c r="M747" s="216" t="str">
        <f t="shared" si="47"/>
        <v>3</v>
      </c>
    </row>
    <row r="748" spans="3:13" ht="15" x14ac:dyDescent="0.25">
      <c r="C748" s="132" t="s">
        <v>1304</v>
      </c>
      <c r="I748" s="206" t="s">
        <v>1064</v>
      </c>
      <c r="J748" s="215" t="str">
        <f t="shared" si="45"/>
        <v>0</v>
      </c>
      <c r="K748" s="216" t="str">
        <f t="shared" si="48"/>
        <v>0</v>
      </c>
      <c r="L748" s="216" t="str">
        <f t="shared" si="46"/>
        <v>0</v>
      </c>
      <c r="M748" s="216" t="str">
        <f t="shared" si="47"/>
        <v>0</v>
      </c>
    </row>
    <row r="749" spans="3:13" x14ac:dyDescent="0.2">
      <c r="C749" s="132" t="s">
        <v>1304</v>
      </c>
      <c r="I749" s="131" t="s">
        <v>1065</v>
      </c>
      <c r="J749" s="215" t="str">
        <f t="shared" si="45"/>
        <v>0</v>
      </c>
      <c r="K749" s="216" t="str">
        <f t="shared" si="48"/>
        <v>0</v>
      </c>
      <c r="L749" s="216" t="str">
        <f t="shared" si="46"/>
        <v>0</v>
      </c>
      <c r="M749" s="216" t="str">
        <f t="shared" si="47"/>
        <v>1</v>
      </c>
    </row>
    <row r="750" spans="3:13" x14ac:dyDescent="0.2">
      <c r="C750" s="132" t="s">
        <v>1304</v>
      </c>
      <c r="I750" s="204" t="s">
        <v>1066</v>
      </c>
      <c r="J750" s="215" t="str">
        <f t="shared" si="45"/>
        <v>0</v>
      </c>
      <c r="K750" s="216" t="str">
        <f t="shared" si="48"/>
        <v>0</v>
      </c>
      <c r="L750" s="216" t="str">
        <f t="shared" si="46"/>
        <v>1</v>
      </c>
      <c r="M750" s="216" t="str">
        <f t="shared" si="47"/>
        <v>1</v>
      </c>
    </row>
    <row r="751" spans="3:13" x14ac:dyDescent="0.2">
      <c r="C751" s="132" t="s">
        <v>1304</v>
      </c>
      <c r="I751" s="204" t="s">
        <v>1067</v>
      </c>
      <c r="J751" s="215" t="str">
        <f t="shared" si="45"/>
        <v>0</v>
      </c>
      <c r="K751" s="216" t="str">
        <f t="shared" si="48"/>
        <v>0</v>
      </c>
      <c r="L751" s="216" t="str">
        <f t="shared" si="46"/>
        <v>2</v>
      </c>
      <c r="M751" s="216" t="str">
        <f t="shared" si="47"/>
        <v>1</v>
      </c>
    </row>
    <row r="752" spans="3:13" x14ac:dyDescent="0.2">
      <c r="C752" s="132" t="s">
        <v>1304</v>
      </c>
      <c r="I752" s="204" t="s">
        <v>1068</v>
      </c>
      <c r="J752" s="215" t="str">
        <f t="shared" si="45"/>
        <v>0</v>
      </c>
      <c r="K752" s="216" t="str">
        <f t="shared" si="48"/>
        <v>0</v>
      </c>
      <c r="L752" s="216" t="str">
        <f t="shared" si="46"/>
        <v>9</v>
      </c>
      <c r="M752" s="216" t="str">
        <f t="shared" si="47"/>
        <v>1</v>
      </c>
    </row>
    <row r="753" spans="3:13" x14ac:dyDescent="0.2">
      <c r="C753" s="132" t="s">
        <v>1304</v>
      </c>
      <c r="I753" s="131" t="s">
        <v>1069</v>
      </c>
      <c r="J753" s="215" t="str">
        <f t="shared" si="45"/>
        <v>0</v>
      </c>
      <c r="K753" s="216" t="str">
        <f t="shared" si="48"/>
        <v>0</v>
      </c>
      <c r="L753" s="216" t="str">
        <f t="shared" si="46"/>
        <v>0</v>
      </c>
      <c r="M753" s="216" t="str">
        <f t="shared" si="47"/>
        <v>2</v>
      </c>
    </row>
    <row r="754" spans="3:13" x14ac:dyDescent="0.2">
      <c r="C754" s="132" t="s">
        <v>1304</v>
      </c>
      <c r="I754" s="204" t="s">
        <v>1070</v>
      </c>
      <c r="J754" s="215" t="str">
        <f t="shared" si="45"/>
        <v>0</v>
      </c>
      <c r="K754" s="216" t="str">
        <f t="shared" si="48"/>
        <v>0</v>
      </c>
      <c r="L754" s="216" t="str">
        <f t="shared" si="46"/>
        <v>1</v>
      </c>
      <c r="M754" s="216" t="str">
        <f t="shared" si="47"/>
        <v>2</v>
      </c>
    </row>
    <row r="755" spans="3:13" x14ac:dyDescent="0.2">
      <c r="C755" s="132" t="s">
        <v>1304</v>
      </c>
      <c r="I755" s="204" t="s">
        <v>1071</v>
      </c>
      <c r="J755" s="215" t="str">
        <f t="shared" si="45"/>
        <v>0</v>
      </c>
      <c r="K755" s="216" t="str">
        <f t="shared" si="48"/>
        <v>0</v>
      </c>
      <c r="L755" s="216" t="str">
        <f t="shared" si="46"/>
        <v>2</v>
      </c>
      <c r="M755" s="216" t="str">
        <f t="shared" si="47"/>
        <v>2</v>
      </c>
    </row>
    <row r="756" spans="3:13" x14ac:dyDescent="0.2">
      <c r="C756" s="132" t="s">
        <v>1304</v>
      </c>
      <c r="I756" s="204" t="s">
        <v>1072</v>
      </c>
      <c r="J756" s="215" t="str">
        <f t="shared" si="45"/>
        <v>0</v>
      </c>
      <c r="K756" s="216" t="str">
        <f t="shared" si="48"/>
        <v>0</v>
      </c>
      <c r="L756" s="216" t="str">
        <f t="shared" si="46"/>
        <v>9</v>
      </c>
      <c r="M756" s="216" t="str">
        <f t="shared" si="47"/>
        <v>2</v>
      </c>
    </row>
    <row r="757" spans="3:13" x14ac:dyDescent="0.2">
      <c r="C757" s="132" t="s">
        <v>1304</v>
      </c>
      <c r="I757" s="131" t="s">
        <v>1073</v>
      </c>
      <c r="J757" s="215" t="str">
        <f t="shared" si="45"/>
        <v>0</v>
      </c>
      <c r="K757" s="216" t="str">
        <f t="shared" si="48"/>
        <v>0</v>
      </c>
      <c r="L757" s="216" t="str">
        <f t="shared" si="46"/>
        <v>0</v>
      </c>
      <c r="M757" s="216" t="str">
        <f t="shared" si="47"/>
        <v>3</v>
      </c>
    </row>
    <row r="758" spans="3:13" ht="15" x14ac:dyDescent="0.25">
      <c r="C758" s="132" t="s">
        <v>1304</v>
      </c>
      <c r="I758" s="206" t="s">
        <v>1074</v>
      </c>
      <c r="J758" s="215" t="str">
        <f t="shared" si="45"/>
        <v>0</v>
      </c>
      <c r="K758" s="216" t="str">
        <f t="shared" si="48"/>
        <v>0</v>
      </c>
      <c r="L758" s="216" t="str">
        <f t="shared" si="46"/>
        <v>0</v>
      </c>
      <c r="M758" s="216" t="str">
        <f t="shared" si="47"/>
        <v>0</v>
      </c>
    </row>
    <row r="759" spans="3:13" x14ac:dyDescent="0.2">
      <c r="C759" s="132" t="s">
        <v>1304</v>
      </c>
      <c r="I759" s="131" t="s">
        <v>1075</v>
      </c>
      <c r="J759" s="215" t="str">
        <f t="shared" si="45"/>
        <v>0</v>
      </c>
      <c r="K759" s="216" t="str">
        <f t="shared" si="48"/>
        <v>0</v>
      </c>
      <c r="L759" s="216" t="str">
        <f t="shared" si="46"/>
        <v>0</v>
      </c>
      <c r="M759" s="216" t="str">
        <f t="shared" si="47"/>
        <v>1</v>
      </c>
    </row>
    <row r="760" spans="3:13" x14ac:dyDescent="0.2">
      <c r="C760" s="132" t="s">
        <v>1304</v>
      </c>
      <c r="I760" s="131" t="s">
        <v>1076</v>
      </c>
      <c r="J760" s="215" t="str">
        <f t="shared" si="45"/>
        <v>0</v>
      </c>
      <c r="K760" s="216" t="str">
        <f t="shared" si="48"/>
        <v>0</v>
      </c>
      <c r="L760" s="216" t="str">
        <f t="shared" si="46"/>
        <v>0</v>
      </c>
      <c r="M760" s="216" t="str">
        <f t="shared" si="47"/>
        <v>2</v>
      </c>
    </row>
    <row r="761" spans="3:13" x14ac:dyDescent="0.2">
      <c r="C761" s="132" t="s">
        <v>1304</v>
      </c>
      <c r="I761" s="204" t="s">
        <v>1077</v>
      </c>
      <c r="J761" s="215" t="str">
        <f t="shared" si="45"/>
        <v>0</v>
      </c>
      <c r="K761" s="216" t="str">
        <f t="shared" si="48"/>
        <v>1</v>
      </c>
      <c r="L761" s="216" t="str">
        <f t="shared" si="46"/>
        <v>0</v>
      </c>
      <c r="M761" s="216" t="str">
        <f t="shared" si="47"/>
        <v>2</v>
      </c>
    </row>
    <row r="762" spans="3:13" x14ac:dyDescent="0.2">
      <c r="C762" s="132" t="s">
        <v>1304</v>
      </c>
      <c r="I762" s="204" t="s">
        <v>1078</v>
      </c>
      <c r="J762" s="215" t="str">
        <f t="shared" si="45"/>
        <v>0</v>
      </c>
      <c r="K762" s="216" t="str">
        <f t="shared" si="48"/>
        <v>2</v>
      </c>
      <c r="L762" s="216" t="str">
        <f t="shared" si="46"/>
        <v>0</v>
      </c>
      <c r="M762" s="216" t="str">
        <f t="shared" si="47"/>
        <v>2</v>
      </c>
    </row>
    <row r="763" spans="3:13" x14ac:dyDescent="0.2">
      <c r="C763" s="132" t="s">
        <v>1304</v>
      </c>
      <c r="I763" s="204" t="s">
        <v>1079</v>
      </c>
      <c r="J763" s="215" t="str">
        <f t="shared" si="45"/>
        <v>0</v>
      </c>
      <c r="K763" s="216" t="str">
        <f t="shared" si="48"/>
        <v>3</v>
      </c>
      <c r="L763" s="216" t="str">
        <f t="shared" si="46"/>
        <v>0</v>
      </c>
      <c r="M763" s="216" t="str">
        <f t="shared" si="47"/>
        <v>2</v>
      </c>
    </row>
    <row r="764" spans="3:13" x14ac:dyDescent="0.2">
      <c r="C764" s="132" t="s">
        <v>1304</v>
      </c>
      <c r="I764" s="204" t="s">
        <v>1080</v>
      </c>
      <c r="J764" s="215" t="str">
        <f t="shared" si="45"/>
        <v>0</v>
      </c>
      <c r="K764" s="216" t="str">
        <f t="shared" si="48"/>
        <v>4</v>
      </c>
      <c r="L764" s="216" t="str">
        <f t="shared" si="46"/>
        <v>0</v>
      </c>
      <c r="M764" s="216" t="str">
        <f t="shared" si="47"/>
        <v>2</v>
      </c>
    </row>
    <row r="765" spans="3:13" x14ac:dyDescent="0.2">
      <c r="C765" s="132" t="s">
        <v>1304</v>
      </c>
      <c r="I765" s="131" t="s">
        <v>1081</v>
      </c>
      <c r="J765" s="215" t="str">
        <f t="shared" si="45"/>
        <v>0</v>
      </c>
      <c r="K765" s="216" t="str">
        <f t="shared" si="48"/>
        <v>0</v>
      </c>
      <c r="L765" s="216" t="str">
        <f t="shared" si="46"/>
        <v>0</v>
      </c>
      <c r="M765" s="216" t="str">
        <f t="shared" si="47"/>
        <v>3</v>
      </c>
    </row>
    <row r="766" spans="3:13" x14ac:dyDescent="0.2">
      <c r="C766" s="132" t="s">
        <v>1304</v>
      </c>
      <c r="I766" s="204" t="s">
        <v>1082</v>
      </c>
      <c r="J766" s="215" t="str">
        <f t="shared" si="45"/>
        <v>0</v>
      </c>
      <c r="K766" s="216" t="str">
        <f t="shared" si="48"/>
        <v>0</v>
      </c>
      <c r="L766" s="216" t="str">
        <f t="shared" si="46"/>
        <v>1</v>
      </c>
      <c r="M766" s="216" t="str">
        <f t="shared" si="47"/>
        <v>3</v>
      </c>
    </row>
    <row r="767" spans="3:13" x14ac:dyDescent="0.2">
      <c r="C767" s="132" t="s">
        <v>1304</v>
      </c>
      <c r="I767" s="204" t="s">
        <v>1083</v>
      </c>
      <c r="J767" s="215" t="str">
        <f t="shared" si="45"/>
        <v>0</v>
      </c>
      <c r="K767" s="216" t="str">
        <f t="shared" si="48"/>
        <v>0</v>
      </c>
      <c r="L767" s="216" t="str">
        <f t="shared" si="46"/>
        <v>2</v>
      </c>
      <c r="M767" s="216" t="str">
        <f t="shared" si="47"/>
        <v>3</v>
      </c>
    </row>
    <row r="768" spans="3:13" ht="15" x14ac:dyDescent="0.25">
      <c r="C768" s="132" t="s">
        <v>1304</v>
      </c>
      <c r="I768" s="206" t="s">
        <v>1084</v>
      </c>
      <c r="J768" s="215" t="str">
        <f t="shared" si="45"/>
        <v>0</v>
      </c>
      <c r="K768" s="216" t="str">
        <f t="shared" si="48"/>
        <v>0</v>
      </c>
      <c r="L768" s="216" t="str">
        <f t="shared" si="46"/>
        <v>0</v>
      </c>
      <c r="M768" s="216" t="str">
        <f t="shared" si="47"/>
        <v>0</v>
      </c>
    </row>
    <row r="769" spans="3:13" x14ac:dyDescent="0.2">
      <c r="C769" s="132" t="s">
        <v>1304</v>
      </c>
      <c r="I769" s="131" t="s">
        <v>1085</v>
      </c>
      <c r="J769" s="215" t="str">
        <f t="shared" si="45"/>
        <v>0</v>
      </c>
      <c r="K769" s="216" t="str">
        <f t="shared" si="48"/>
        <v>0</v>
      </c>
      <c r="L769" s="216" t="str">
        <f t="shared" si="46"/>
        <v>0</v>
      </c>
      <c r="M769" s="216" t="str">
        <f t="shared" si="47"/>
        <v>1</v>
      </c>
    </row>
    <row r="770" spans="3:13" x14ac:dyDescent="0.2">
      <c r="C770" s="132" t="s">
        <v>1304</v>
      </c>
      <c r="I770" s="131" t="s">
        <v>1086</v>
      </c>
      <c r="J770" s="215" t="str">
        <f t="shared" si="45"/>
        <v>0</v>
      </c>
      <c r="K770" s="216" t="str">
        <f t="shared" si="48"/>
        <v>0</v>
      </c>
      <c r="L770" s="216" t="str">
        <f t="shared" si="46"/>
        <v>0</v>
      </c>
      <c r="M770" s="216" t="str">
        <f t="shared" si="47"/>
        <v>2</v>
      </c>
    </row>
    <row r="771" spans="3:13" ht="15" x14ac:dyDescent="0.25">
      <c r="C771" s="132" t="s">
        <v>1304</v>
      </c>
      <c r="I771" s="206" t="s">
        <v>1087</v>
      </c>
      <c r="J771" s="215" t="str">
        <f t="shared" si="45"/>
        <v>0</v>
      </c>
      <c r="K771" s="216" t="str">
        <f t="shared" si="48"/>
        <v>0</v>
      </c>
      <c r="L771" s="216" t="str">
        <f t="shared" si="46"/>
        <v>0</v>
      </c>
      <c r="M771" s="216" t="str">
        <f t="shared" si="47"/>
        <v>0</v>
      </c>
    </row>
    <row r="772" spans="3:13" x14ac:dyDescent="0.2">
      <c r="C772" s="132" t="s">
        <v>1304</v>
      </c>
      <c r="I772" s="131" t="s">
        <v>1088</v>
      </c>
      <c r="J772" s="215" t="str">
        <f t="shared" ref="J772:J835" si="49">LEFT(RIGHT(LEFT(I772,6),1),1)</f>
        <v>0</v>
      </c>
      <c r="K772" s="216" t="str">
        <f t="shared" si="48"/>
        <v>0</v>
      </c>
      <c r="L772" s="216" t="str">
        <f t="shared" ref="L772:L835" si="50">LEFT(RIGHT(LEFT(I772,6),3),1)</f>
        <v>0</v>
      </c>
      <c r="M772" s="216" t="str">
        <f t="shared" ref="M772:M835" si="51">LEFT(RIGHT(LEFT(I772,6),4),1)</f>
        <v>1</v>
      </c>
    </row>
    <row r="773" spans="3:13" x14ac:dyDescent="0.2">
      <c r="C773" s="132" t="s">
        <v>1304</v>
      </c>
      <c r="I773" s="131" t="s">
        <v>1089</v>
      </c>
      <c r="J773" s="215" t="str">
        <f t="shared" si="49"/>
        <v>0</v>
      </c>
      <c r="K773" s="216" t="str">
        <f t="shared" si="48"/>
        <v>0</v>
      </c>
      <c r="L773" s="216" t="str">
        <f t="shared" si="50"/>
        <v>0</v>
      </c>
      <c r="M773" s="216" t="str">
        <f t="shared" si="51"/>
        <v>2</v>
      </c>
    </row>
    <row r="774" spans="3:13" x14ac:dyDescent="0.2">
      <c r="C774" s="132" t="s">
        <v>1304</v>
      </c>
      <c r="I774" s="204" t="s">
        <v>1090</v>
      </c>
      <c r="J774" s="215" t="str">
        <f t="shared" si="49"/>
        <v>0</v>
      </c>
      <c r="K774" s="216" t="str">
        <f t="shared" si="48"/>
        <v>0</v>
      </c>
      <c r="L774" s="216" t="str">
        <f t="shared" si="50"/>
        <v>1</v>
      </c>
      <c r="M774" s="216" t="str">
        <f t="shared" si="51"/>
        <v>2</v>
      </c>
    </row>
    <row r="775" spans="3:13" x14ac:dyDescent="0.2">
      <c r="C775" s="132" t="s">
        <v>1304</v>
      </c>
      <c r="I775" s="204" t="s">
        <v>1091</v>
      </c>
      <c r="J775" s="215" t="str">
        <f t="shared" si="49"/>
        <v>0</v>
      </c>
      <c r="K775" s="216" t="str">
        <f t="shared" si="48"/>
        <v>0</v>
      </c>
      <c r="L775" s="216" t="str">
        <f t="shared" si="50"/>
        <v>2</v>
      </c>
      <c r="M775" s="216" t="str">
        <f t="shared" si="51"/>
        <v>2</v>
      </c>
    </row>
    <row r="776" spans="3:13" ht="15" x14ac:dyDescent="0.25">
      <c r="C776" s="132" t="s">
        <v>1304</v>
      </c>
      <c r="I776" s="206" t="s">
        <v>1092</v>
      </c>
      <c r="J776" s="215" t="str">
        <f t="shared" si="49"/>
        <v>0</v>
      </c>
      <c r="K776" s="216" t="str">
        <f t="shared" ref="K776:K839" si="52">LEFT(RIGHT(LEFT(I776,6),2),1)</f>
        <v>0</v>
      </c>
      <c r="L776" s="216" t="str">
        <f t="shared" si="50"/>
        <v>0</v>
      </c>
      <c r="M776" s="216" t="str">
        <f t="shared" si="51"/>
        <v>0</v>
      </c>
    </row>
    <row r="777" spans="3:13" x14ac:dyDescent="0.2">
      <c r="C777" s="132" t="s">
        <v>1304</v>
      </c>
      <c r="I777" s="131" t="s">
        <v>1093</v>
      </c>
      <c r="J777" s="215" t="str">
        <f t="shared" si="49"/>
        <v>0</v>
      </c>
      <c r="K777" s="216" t="str">
        <f t="shared" si="52"/>
        <v>0</v>
      </c>
      <c r="L777" s="216" t="str">
        <f t="shared" si="50"/>
        <v>0</v>
      </c>
      <c r="M777" s="216" t="str">
        <f t="shared" si="51"/>
        <v>1</v>
      </c>
    </row>
    <row r="778" spans="3:13" x14ac:dyDescent="0.2">
      <c r="C778" s="132" t="s">
        <v>1304</v>
      </c>
      <c r="I778" s="204" t="s">
        <v>1094</v>
      </c>
      <c r="J778" s="215" t="str">
        <f t="shared" si="49"/>
        <v>0</v>
      </c>
      <c r="K778" s="216" t="str">
        <f t="shared" si="52"/>
        <v>0</v>
      </c>
      <c r="L778" s="216" t="str">
        <f t="shared" si="50"/>
        <v>1</v>
      </c>
      <c r="M778" s="216" t="str">
        <f t="shared" si="51"/>
        <v>1</v>
      </c>
    </row>
    <row r="779" spans="3:13" x14ac:dyDescent="0.2">
      <c r="C779" s="132" t="s">
        <v>1304</v>
      </c>
      <c r="I779" s="204" t="s">
        <v>1095</v>
      </c>
      <c r="J779" s="215" t="str">
        <f t="shared" si="49"/>
        <v>0</v>
      </c>
      <c r="K779" s="216" t="str">
        <f t="shared" si="52"/>
        <v>0</v>
      </c>
      <c r="L779" s="216" t="str">
        <f t="shared" si="50"/>
        <v>2</v>
      </c>
      <c r="M779" s="216" t="str">
        <f t="shared" si="51"/>
        <v>1</v>
      </c>
    </row>
    <row r="780" spans="3:13" x14ac:dyDescent="0.2">
      <c r="C780" s="132" t="s">
        <v>1304</v>
      </c>
      <c r="I780" s="204" t="s">
        <v>1096</v>
      </c>
      <c r="J780" s="215" t="str">
        <f t="shared" si="49"/>
        <v>0</v>
      </c>
      <c r="K780" s="216" t="str">
        <f t="shared" si="52"/>
        <v>1</v>
      </c>
      <c r="L780" s="216" t="str">
        <f t="shared" si="50"/>
        <v>2</v>
      </c>
      <c r="M780" s="216" t="str">
        <f t="shared" si="51"/>
        <v>1</v>
      </c>
    </row>
    <row r="781" spans="3:13" x14ac:dyDescent="0.2">
      <c r="C781" s="132" t="s">
        <v>1304</v>
      </c>
      <c r="I781" s="204" t="s">
        <v>1097</v>
      </c>
      <c r="J781" s="215" t="str">
        <f t="shared" si="49"/>
        <v>0</v>
      </c>
      <c r="K781" s="216" t="str">
        <f t="shared" si="52"/>
        <v>2</v>
      </c>
      <c r="L781" s="216" t="str">
        <f t="shared" si="50"/>
        <v>2</v>
      </c>
      <c r="M781" s="216" t="str">
        <f t="shared" si="51"/>
        <v>1</v>
      </c>
    </row>
    <row r="782" spans="3:13" x14ac:dyDescent="0.2">
      <c r="C782" s="132" t="s">
        <v>1304</v>
      </c>
      <c r="I782" s="204" t="s">
        <v>1098</v>
      </c>
      <c r="J782" s="215" t="str">
        <f t="shared" si="49"/>
        <v>0</v>
      </c>
      <c r="K782" s="216" t="str">
        <f t="shared" si="52"/>
        <v>3</v>
      </c>
      <c r="L782" s="216" t="str">
        <f t="shared" si="50"/>
        <v>2</v>
      </c>
      <c r="M782" s="216" t="str">
        <f t="shared" si="51"/>
        <v>1</v>
      </c>
    </row>
    <row r="783" spans="3:13" x14ac:dyDescent="0.2">
      <c r="C783" s="132" t="s">
        <v>1304</v>
      </c>
      <c r="I783" s="204" t="s">
        <v>1099</v>
      </c>
      <c r="J783" s="215" t="str">
        <f t="shared" si="49"/>
        <v>0</v>
      </c>
      <c r="K783" s="216" t="str">
        <f t="shared" si="52"/>
        <v>9</v>
      </c>
      <c r="L783" s="216" t="str">
        <f t="shared" si="50"/>
        <v>2</v>
      </c>
      <c r="M783" s="216" t="str">
        <f t="shared" si="51"/>
        <v>1</v>
      </c>
    </row>
    <row r="784" spans="3:13" x14ac:dyDescent="0.2">
      <c r="C784" s="132" t="s">
        <v>1304</v>
      </c>
      <c r="I784" s="131" t="s">
        <v>1100</v>
      </c>
      <c r="J784" s="215" t="str">
        <f t="shared" si="49"/>
        <v>0</v>
      </c>
      <c r="K784" s="216" t="str">
        <f t="shared" si="52"/>
        <v>0</v>
      </c>
      <c r="L784" s="216" t="str">
        <f t="shared" si="50"/>
        <v>0</v>
      </c>
      <c r="M784" s="216" t="str">
        <f t="shared" si="51"/>
        <v>2</v>
      </c>
    </row>
    <row r="785" spans="3:13" x14ac:dyDescent="0.2">
      <c r="C785" s="132" t="s">
        <v>1304</v>
      </c>
      <c r="I785" s="204" t="s">
        <v>1101</v>
      </c>
      <c r="J785" s="215" t="str">
        <f t="shared" si="49"/>
        <v>0</v>
      </c>
      <c r="K785" s="216" t="str">
        <f t="shared" si="52"/>
        <v>1</v>
      </c>
      <c r="L785" s="216" t="str">
        <f t="shared" si="50"/>
        <v>0</v>
      </c>
      <c r="M785" s="216" t="str">
        <f t="shared" si="51"/>
        <v>2</v>
      </c>
    </row>
    <row r="786" spans="3:13" x14ac:dyDescent="0.2">
      <c r="C786" s="132" t="s">
        <v>1304</v>
      </c>
      <c r="I786" s="204" t="s">
        <v>1102</v>
      </c>
      <c r="J786" s="215" t="str">
        <f t="shared" si="49"/>
        <v>0</v>
      </c>
      <c r="K786" s="216" t="str">
        <f t="shared" si="52"/>
        <v>9</v>
      </c>
      <c r="L786" s="216" t="str">
        <f t="shared" si="50"/>
        <v>0</v>
      </c>
      <c r="M786" s="216" t="str">
        <f t="shared" si="51"/>
        <v>2</v>
      </c>
    </row>
    <row r="787" spans="3:13" ht="15" x14ac:dyDescent="0.25">
      <c r="C787" s="132" t="s">
        <v>1304</v>
      </c>
      <c r="I787" s="206" t="s">
        <v>1103</v>
      </c>
      <c r="J787" s="215" t="str">
        <f t="shared" si="49"/>
        <v>0</v>
      </c>
      <c r="K787" s="216" t="str">
        <f t="shared" si="52"/>
        <v>0</v>
      </c>
      <c r="L787" s="216" t="str">
        <f t="shared" si="50"/>
        <v>0</v>
      </c>
      <c r="M787" s="216" t="str">
        <f t="shared" si="51"/>
        <v>0</v>
      </c>
    </row>
    <row r="788" spans="3:13" x14ac:dyDescent="0.2">
      <c r="C788" s="132" t="s">
        <v>1304</v>
      </c>
      <c r="I788" s="131" t="s">
        <v>1104</v>
      </c>
      <c r="J788" s="215" t="str">
        <f t="shared" si="49"/>
        <v>0</v>
      </c>
      <c r="K788" s="216" t="str">
        <f t="shared" si="52"/>
        <v>0</v>
      </c>
      <c r="L788" s="216" t="str">
        <f t="shared" si="50"/>
        <v>0</v>
      </c>
      <c r="M788" s="216" t="str">
        <f t="shared" si="51"/>
        <v>1</v>
      </c>
    </row>
    <row r="789" spans="3:13" x14ac:dyDescent="0.2">
      <c r="C789" s="132" t="s">
        <v>1304</v>
      </c>
      <c r="I789" s="204" t="s">
        <v>1105</v>
      </c>
      <c r="J789" s="215" t="str">
        <f t="shared" si="49"/>
        <v>0</v>
      </c>
      <c r="K789" s="216" t="str">
        <f t="shared" si="52"/>
        <v>0</v>
      </c>
      <c r="L789" s="216" t="str">
        <f t="shared" si="50"/>
        <v>1</v>
      </c>
      <c r="M789" s="216" t="str">
        <f t="shared" si="51"/>
        <v>1</v>
      </c>
    </row>
    <row r="790" spans="3:13" x14ac:dyDescent="0.2">
      <c r="C790" s="132" t="s">
        <v>1304</v>
      </c>
      <c r="I790" s="204" t="s">
        <v>1106</v>
      </c>
      <c r="J790" s="215" t="str">
        <f t="shared" si="49"/>
        <v>0</v>
      </c>
      <c r="K790" s="216" t="str">
        <f t="shared" si="52"/>
        <v>0</v>
      </c>
      <c r="L790" s="216" t="str">
        <f t="shared" si="50"/>
        <v>9</v>
      </c>
      <c r="M790" s="216" t="str">
        <f t="shared" si="51"/>
        <v>1</v>
      </c>
    </row>
    <row r="791" spans="3:13" x14ac:dyDescent="0.2">
      <c r="C791" s="132" t="s">
        <v>1304</v>
      </c>
      <c r="I791" s="204" t="s">
        <v>1107</v>
      </c>
      <c r="J791" s="215" t="str">
        <f t="shared" si="49"/>
        <v>0</v>
      </c>
      <c r="K791" s="216" t="str">
        <f t="shared" si="52"/>
        <v>1</v>
      </c>
      <c r="L791" s="216" t="str">
        <f t="shared" si="50"/>
        <v>9</v>
      </c>
      <c r="M791" s="216" t="str">
        <f t="shared" si="51"/>
        <v>1</v>
      </c>
    </row>
    <row r="792" spans="3:13" x14ac:dyDescent="0.2">
      <c r="C792" s="132" t="s">
        <v>1304</v>
      </c>
      <c r="I792" s="204" t="s">
        <v>1108</v>
      </c>
      <c r="J792" s="215" t="str">
        <f t="shared" si="49"/>
        <v>0</v>
      </c>
      <c r="K792" s="216" t="str">
        <f t="shared" si="52"/>
        <v>2</v>
      </c>
      <c r="L792" s="216" t="str">
        <f t="shared" si="50"/>
        <v>9</v>
      </c>
      <c r="M792" s="216" t="str">
        <f t="shared" si="51"/>
        <v>1</v>
      </c>
    </row>
    <row r="793" spans="3:13" x14ac:dyDescent="0.2">
      <c r="C793" s="132" t="s">
        <v>1304</v>
      </c>
      <c r="I793" s="204" t="s">
        <v>1109</v>
      </c>
      <c r="J793" s="215" t="str">
        <f t="shared" si="49"/>
        <v>0</v>
      </c>
      <c r="K793" s="216" t="str">
        <f t="shared" si="52"/>
        <v>9</v>
      </c>
      <c r="L793" s="216" t="str">
        <f t="shared" si="50"/>
        <v>9</v>
      </c>
      <c r="M793" s="216" t="str">
        <f t="shared" si="51"/>
        <v>1</v>
      </c>
    </row>
    <row r="794" spans="3:13" x14ac:dyDescent="0.2">
      <c r="C794" s="132" t="s">
        <v>1304</v>
      </c>
      <c r="I794" s="131" t="s">
        <v>1110</v>
      </c>
      <c r="J794" s="215" t="str">
        <f t="shared" si="49"/>
        <v>0</v>
      </c>
      <c r="K794" s="216" t="str">
        <f t="shared" si="52"/>
        <v>0</v>
      </c>
      <c r="L794" s="216" t="str">
        <f t="shared" si="50"/>
        <v>0</v>
      </c>
      <c r="M794" s="216" t="str">
        <f t="shared" si="51"/>
        <v>2</v>
      </c>
    </row>
    <row r="795" spans="3:13" ht="15" x14ac:dyDescent="0.25">
      <c r="C795" s="132" t="s">
        <v>1304</v>
      </c>
      <c r="I795" s="206" t="s">
        <v>1111</v>
      </c>
      <c r="J795" s="215" t="str">
        <f t="shared" si="49"/>
        <v>0</v>
      </c>
      <c r="K795" s="216" t="str">
        <f t="shared" si="52"/>
        <v>0</v>
      </c>
      <c r="L795" s="216" t="str">
        <f t="shared" si="50"/>
        <v>0</v>
      </c>
      <c r="M795" s="216" t="str">
        <f t="shared" si="51"/>
        <v>0</v>
      </c>
    </row>
    <row r="796" spans="3:13" x14ac:dyDescent="0.2">
      <c r="C796" s="132" t="s">
        <v>1304</v>
      </c>
      <c r="I796" s="131" t="s">
        <v>1112</v>
      </c>
      <c r="J796" s="215" t="str">
        <f t="shared" si="49"/>
        <v>0</v>
      </c>
      <c r="K796" s="216" t="str">
        <f t="shared" si="52"/>
        <v>0</v>
      </c>
      <c r="L796" s="216" t="str">
        <f t="shared" si="50"/>
        <v>0</v>
      </c>
      <c r="M796" s="216" t="str">
        <f t="shared" si="51"/>
        <v>1</v>
      </c>
    </row>
    <row r="797" spans="3:13" x14ac:dyDescent="0.2">
      <c r="C797" s="132" t="s">
        <v>1304</v>
      </c>
      <c r="I797" s="204" t="s">
        <v>1113</v>
      </c>
      <c r="J797" s="215" t="str">
        <f t="shared" si="49"/>
        <v>0</v>
      </c>
      <c r="K797" s="216" t="str">
        <f t="shared" si="52"/>
        <v>0</v>
      </c>
      <c r="L797" s="216" t="str">
        <f t="shared" si="50"/>
        <v>1</v>
      </c>
      <c r="M797" s="216" t="str">
        <f t="shared" si="51"/>
        <v>1</v>
      </c>
    </row>
    <row r="798" spans="3:13" x14ac:dyDescent="0.2">
      <c r="C798" s="132" t="s">
        <v>1304</v>
      </c>
      <c r="I798" s="204" t="s">
        <v>1114</v>
      </c>
      <c r="J798" s="215" t="str">
        <f t="shared" si="49"/>
        <v>0</v>
      </c>
      <c r="K798" s="216" t="str">
        <f t="shared" si="52"/>
        <v>0</v>
      </c>
      <c r="L798" s="216" t="str">
        <f t="shared" si="50"/>
        <v>2</v>
      </c>
      <c r="M798" s="216" t="str">
        <f t="shared" si="51"/>
        <v>1</v>
      </c>
    </row>
    <row r="799" spans="3:13" x14ac:dyDescent="0.2">
      <c r="C799" s="132" t="s">
        <v>1304</v>
      </c>
      <c r="I799" s="131" t="s">
        <v>1115</v>
      </c>
      <c r="J799" s="215" t="str">
        <f t="shared" si="49"/>
        <v>0</v>
      </c>
      <c r="K799" s="216" t="str">
        <f t="shared" si="52"/>
        <v>0</v>
      </c>
      <c r="L799" s="216" t="str">
        <f t="shared" si="50"/>
        <v>0</v>
      </c>
      <c r="M799" s="216" t="str">
        <f t="shared" si="51"/>
        <v>2</v>
      </c>
    </row>
    <row r="800" spans="3:13" ht="15" x14ac:dyDescent="0.25">
      <c r="C800" s="132" t="s">
        <v>1304</v>
      </c>
      <c r="I800" s="206" t="s">
        <v>1116</v>
      </c>
      <c r="J800" s="215" t="str">
        <f t="shared" si="49"/>
        <v>0</v>
      </c>
      <c r="K800" s="216" t="str">
        <f t="shared" si="52"/>
        <v>0</v>
      </c>
      <c r="L800" s="216" t="str">
        <f t="shared" si="50"/>
        <v>0</v>
      </c>
      <c r="M800" s="216" t="str">
        <f t="shared" si="51"/>
        <v>0</v>
      </c>
    </row>
    <row r="801" spans="3:13" x14ac:dyDescent="0.2">
      <c r="C801" s="132" t="s">
        <v>1304</v>
      </c>
      <c r="I801" s="131" t="s">
        <v>1117</v>
      </c>
      <c r="J801" s="215" t="str">
        <f t="shared" si="49"/>
        <v>0</v>
      </c>
      <c r="K801" s="216" t="str">
        <f t="shared" si="52"/>
        <v>0</v>
      </c>
      <c r="L801" s="216" t="str">
        <f t="shared" si="50"/>
        <v>0</v>
      </c>
      <c r="M801" s="216" t="str">
        <f t="shared" si="51"/>
        <v>1</v>
      </c>
    </row>
    <row r="802" spans="3:13" x14ac:dyDescent="0.2">
      <c r="C802" s="132" t="s">
        <v>1304</v>
      </c>
      <c r="I802" s="131" t="s">
        <v>1118</v>
      </c>
      <c r="J802" s="215" t="str">
        <f t="shared" si="49"/>
        <v>0</v>
      </c>
      <c r="K802" s="216" t="str">
        <f t="shared" si="52"/>
        <v>0</v>
      </c>
      <c r="L802" s="216" t="str">
        <f t="shared" si="50"/>
        <v>0</v>
      </c>
      <c r="M802" s="216" t="str">
        <f t="shared" si="51"/>
        <v>2</v>
      </c>
    </row>
    <row r="803" spans="3:13" x14ac:dyDescent="0.2">
      <c r="C803" s="132" t="s">
        <v>1304</v>
      </c>
      <c r="I803" s="131" t="s">
        <v>1119</v>
      </c>
      <c r="J803" s="215" t="str">
        <f t="shared" si="49"/>
        <v>0</v>
      </c>
      <c r="K803" s="216" t="str">
        <f t="shared" si="52"/>
        <v>0</v>
      </c>
      <c r="L803" s="216" t="str">
        <f t="shared" si="50"/>
        <v>0</v>
      </c>
      <c r="M803" s="216" t="str">
        <f t="shared" si="51"/>
        <v>3</v>
      </c>
    </row>
    <row r="804" spans="3:13" x14ac:dyDescent="0.2">
      <c r="C804" s="132" t="s">
        <v>1304</v>
      </c>
      <c r="I804" s="131" t="s">
        <v>1120</v>
      </c>
      <c r="J804" s="215" t="str">
        <f t="shared" si="49"/>
        <v>0</v>
      </c>
      <c r="K804" s="216" t="str">
        <f t="shared" si="52"/>
        <v>0</v>
      </c>
      <c r="L804" s="216" t="str">
        <f t="shared" si="50"/>
        <v>0</v>
      </c>
      <c r="M804" s="216" t="str">
        <f t="shared" si="51"/>
        <v>9</v>
      </c>
    </row>
    <row r="805" spans="3:13" x14ac:dyDescent="0.2">
      <c r="C805" s="132" t="s">
        <v>1304</v>
      </c>
      <c r="I805" s="204" t="s">
        <v>1121</v>
      </c>
      <c r="J805" s="215" t="str">
        <f t="shared" si="49"/>
        <v>0</v>
      </c>
      <c r="K805" s="216" t="str">
        <f t="shared" si="52"/>
        <v>1</v>
      </c>
      <c r="L805" s="216" t="str">
        <f t="shared" si="50"/>
        <v>0</v>
      </c>
      <c r="M805" s="216" t="str">
        <f t="shared" si="51"/>
        <v>9</v>
      </c>
    </row>
    <row r="806" spans="3:13" x14ac:dyDescent="0.2">
      <c r="C806" s="132" t="s">
        <v>1304</v>
      </c>
      <c r="I806" s="204" t="s">
        <v>1122</v>
      </c>
      <c r="J806" s="215" t="str">
        <f t="shared" si="49"/>
        <v>0</v>
      </c>
      <c r="K806" s="216" t="str">
        <f t="shared" si="52"/>
        <v>2</v>
      </c>
      <c r="L806" s="216" t="str">
        <f t="shared" si="50"/>
        <v>0</v>
      </c>
      <c r="M806" s="216" t="str">
        <f t="shared" si="51"/>
        <v>9</v>
      </c>
    </row>
    <row r="807" spans="3:13" x14ac:dyDescent="0.2">
      <c r="C807" s="132" t="s">
        <v>1304</v>
      </c>
      <c r="I807" s="204" t="s">
        <v>1123</v>
      </c>
      <c r="J807" s="215" t="str">
        <f t="shared" si="49"/>
        <v>0</v>
      </c>
      <c r="K807" s="216" t="str">
        <f t="shared" si="52"/>
        <v>9</v>
      </c>
      <c r="L807" s="216" t="str">
        <f t="shared" si="50"/>
        <v>0</v>
      </c>
      <c r="M807" s="216" t="str">
        <f t="shared" si="51"/>
        <v>9</v>
      </c>
    </row>
    <row r="808" spans="3:13" ht="15" x14ac:dyDescent="0.25">
      <c r="C808" s="132" t="s">
        <v>1304</v>
      </c>
      <c r="I808" s="206" t="s">
        <v>1124</v>
      </c>
      <c r="J808" s="215" t="str">
        <f t="shared" si="49"/>
        <v>0</v>
      </c>
      <c r="K808" s="216" t="str">
        <f t="shared" si="52"/>
        <v>0</v>
      </c>
      <c r="L808" s="216" t="str">
        <f t="shared" si="50"/>
        <v>0</v>
      </c>
      <c r="M808" s="216" t="str">
        <f t="shared" si="51"/>
        <v>0</v>
      </c>
    </row>
    <row r="809" spans="3:13" ht="15" x14ac:dyDescent="0.25">
      <c r="C809" s="132" t="s">
        <v>1304</v>
      </c>
      <c r="I809" s="206" t="s">
        <v>1125</v>
      </c>
      <c r="J809" s="215" t="str">
        <f t="shared" si="49"/>
        <v>0</v>
      </c>
      <c r="K809" s="216" t="str">
        <f t="shared" si="52"/>
        <v>0</v>
      </c>
      <c r="L809" s="216" t="str">
        <f t="shared" si="50"/>
        <v>0</v>
      </c>
      <c r="M809" s="216" t="str">
        <f t="shared" si="51"/>
        <v>0</v>
      </c>
    </row>
    <row r="810" spans="3:13" x14ac:dyDescent="0.2">
      <c r="C810" s="132" t="s">
        <v>1304</v>
      </c>
      <c r="I810" s="131" t="s">
        <v>1126</v>
      </c>
      <c r="J810" s="215" t="str">
        <f t="shared" si="49"/>
        <v>0</v>
      </c>
      <c r="K810" s="216" t="str">
        <f t="shared" si="52"/>
        <v>0</v>
      </c>
      <c r="L810" s="216" t="str">
        <f t="shared" si="50"/>
        <v>0</v>
      </c>
      <c r="M810" s="216" t="str">
        <f t="shared" si="51"/>
        <v>1</v>
      </c>
    </row>
    <row r="811" spans="3:13" x14ac:dyDescent="0.2">
      <c r="C811" s="132" t="s">
        <v>1304</v>
      </c>
      <c r="I811" s="204" t="s">
        <v>1127</v>
      </c>
      <c r="J811" s="215" t="str">
        <f t="shared" si="49"/>
        <v>0</v>
      </c>
      <c r="K811" s="216" t="str">
        <f t="shared" si="52"/>
        <v>0</v>
      </c>
      <c r="L811" s="216" t="str">
        <f t="shared" si="50"/>
        <v>1</v>
      </c>
      <c r="M811" s="216" t="str">
        <f t="shared" si="51"/>
        <v>1</v>
      </c>
    </row>
    <row r="812" spans="3:13" x14ac:dyDescent="0.2">
      <c r="C812" s="132" t="s">
        <v>1304</v>
      </c>
      <c r="I812" s="204" t="s">
        <v>1128</v>
      </c>
      <c r="J812" s="215" t="str">
        <f t="shared" si="49"/>
        <v>0</v>
      </c>
      <c r="K812" s="216" t="str">
        <f t="shared" si="52"/>
        <v>0</v>
      </c>
      <c r="L812" s="216" t="str">
        <f t="shared" si="50"/>
        <v>2</v>
      </c>
      <c r="M812" s="216" t="str">
        <f t="shared" si="51"/>
        <v>1</v>
      </c>
    </row>
    <row r="813" spans="3:13" x14ac:dyDescent="0.2">
      <c r="C813" s="132" t="s">
        <v>1304</v>
      </c>
      <c r="I813" s="131" t="s">
        <v>1129</v>
      </c>
      <c r="J813" s="215" t="str">
        <f t="shared" si="49"/>
        <v>0</v>
      </c>
      <c r="K813" s="216" t="str">
        <f t="shared" si="52"/>
        <v>0</v>
      </c>
      <c r="L813" s="216" t="str">
        <f t="shared" si="50"/>
        <v>0</v>
      </c>
      <c r="M813" s="216" t="str">
        <f t="shared" si="51"/>
        <v>2</v>
      </c>
    </row>
    <row r="814" spans="3:13" x14ac:dyDescent="0.2">
      <c r="C814" s="132" t="s">
        <v>1304</v>
      </c>
      <c r="I814" s="204" t="s">
        <v>1130</v>
      </c>
      <c r="J814" s="215" t="str">
        <f t="shared" si="49"/>
        <v>0</v>
      </c>
      <c r="K814" s="216" t="str">
        <f t="shared" si="52"/>
        <v>0</v>
      </c>
      <c r="L814" s="216" t="str">
        <f t="shared" si="50"/>
        <v>1</v>
      </c>
      <c r="M814" s="216" t="str">
        <f t="shared" si="51"/>
        <v>2</v>
      </c>
    </row>
    <row r="815" spans="3:13" x14ac:dyDescent="0.2">
      <c r="C815" s="132" t="s">
        <v>1304</v>
      </c>
      <c r="I815" s="204" t="s">
        <v>1131</v>
      </c>
      <c r="J815" s="215" t="str">
        <f t="shared" si="49"/>
        <v>0</v>
      </c>
      <c r="K815" s="216" t="str">
        <f t="shared" si="52"/>
        <v>0</v>
      </c>
      <c r="L815" s="216" t="str">
        <f t="shared" si="50"/>
        <v>2</v>
      </c>
      <c r="M815" s="216" t="str">
        <f t="shared" si="51"/>
        <v>2</v>
      </c>
    </row>
    <row r="816" spans="3:13" x14ac:dyDescent="0.2">
      <c r="C816" s="132" t="s">
        <v>1304</v>
      </c>
      <c r="I816" s="204" t="s">
        <v>1132</v>
      </c>
      <c r="J816" s="215" t="str">
        <f t="shared" si="49"/>
        <v>0</v>
      </c>
      <c r="K816" s="216" t="str">
        <f t="shared" si="52"/>
        <v>0</v>
      </c>
      <c r="L816" s="216" t="str">
        <f t="shared" si="50"/>
        <v>9</v>
      </c>
      <c r="M816" s="216" t="str">
        <f t="shared" si="51"/>
        <v>2</v>
      </c>
    </row>
    <row r="817" spans="3:13" x14ac:dyDescent="0.2">
      <c r="C817" s="132" t="s">
        <v>1304</v>
      </c>
      <c r="I817" s="131" t="s">
        <v>1133</v>
      </c>
      <c r="J817" s="215" t="str">
        <f t="shared" si="49"/>
        <v>0</v>
      </c>
      <c r="K817" s="216" t="str">
        <f t="shared" si="52"/>
        <v>0</v>
      </c>
      <c r="L817" s="216" t="str">
        <f t="shared" si="50"/>
        <v>0</v>
      </c>
      <c r="M817" s="216" t="str">
        <f t="shared" si="51"/>
        <v>3</v>
      </c>
    </row>
    <row r="818" spans="3:13" x14ac:dyDescent="0.2">
      <c r="C818" s="132" t="s">
        <v>1304</v>
      </c>
      <c r="I818" s="204" t="s">
        <v>1134</v>
      </c>
      <c r="J818" s="215" t="str">
        <f t="shared" si="49"/>
        <v>0</v>
      </c>
      <c r="K818" s="216" t="str">
        <f t="shared" si="52"/>
        <v>0</v>
      </c>
      <c r="L818" s="216" t="str">
        <f t="shared" si="50"/>
        <v>1</v>
      </c>
      <c r="M818" s="216" t="str">
        <f t="shared" si="51"/>
        <v>3</v>
      </c>
    </row>
    <row r="819" spans="3:13" x14ac:dyDescent="0.2">
      <c r="C819" s="132" t="s">
        <v>1304</v>
      </c>
      <c r="I819" s="204" t="s">
        <v>1135</v>
      </c>
      <c r="J819" s="215" t="str">
        <f t="shared" si="49"/>
        <v>0</v>
      </c>
      <c r="K819" s="216" t="str">
        <f t="shared" si="52"/>
        <v>0</v>
      </c>
      <c r="L819" s="216" t="str">
        <f t="shared" si="50"/>
        <v>2</v>
      </c>
      <c r="M819" s="216" t="str">
        <f t="shared" si="51"/>
        <v>3</v>
      </c>
    </row>
    <row r="820" spans="3:13" x14ac:dyDescent="0.2">
      <c r="C820" s="132" t="s">
        <v>1304</v>
      </c>
      <c r="I820" s="204" t="s">
        <v>1136</v>
      </c>
      <c r="J820" s="215" t="str">
        <f t="shared" si="49"/>
        <v>0</v>
      </c>
      <c r="K820" s="216" t="str">
        <f t="shared" si="52"/>
        <v>0</v>
      </c>
      <c r="L820" s="216" t="str">
        <f t="shared" si="50"/>
        <v>3</v>
      </c>
      <c r="M820" s="216" t="str">
        <f t="shared" si="51"/>
        <v>3</v>
      </c>
    </row>
    <row r="821" spans="3:13" x14ac:dyDescent="0.2">
      <c r="C821" s="132" t="s">
        <v>1304</v>
      </c>
      <c r="I821" s="204" t="s">
        <v>1137</v>
      </c>
      <c r="J821" s="215" t="str">
        <f t="shared" si="49"/>
        <v>0</v>
      </c>
      <c r="K821" s="216" t="str">
        <f t="shared" si="52"/>
        <v>0</v>
      </c>
      <c r="L821" s="216" t="str">
        <f t="shared" si="50"/>
        <v>4</v>
      </c>
      <c r="M821" s="216" t="str">
        <f t="shared" si="51"/>
        <v>3</v>
      </c>
    </row>
    <row r="822" spans="3:13" x14ac:dyDescent="0.2">
      <c r="C822" s="132" t="s">
        <v>1304</v>
      </c>
      <c r="I822" s="204" t="s">
        <v>1138</v>
      </c>
      <c r="J822" s="215" t="str">
        <f t="shared" si="49"/>
        <v>0</v>
      </c>
      <c r="K822" s="216" t="str">
        <f t="shared" si="52"/>
        <v>0</v>
      </c>
      <c r="L822" s="216" t="str">
        <f t="shared" si="50"/>
        <v>5</v>
      </c>
      <c r="M822" s="216" t="str">
        <f t="shared" si="51"/>
        <v>3</v>
      </c>
    </row>
    <row r="823" spans="3:13" x14ac:dyDescent="0.2">
      <c r="C823" s="132" t="s">
        <v>1304</v>
      </c>
      <c r="I823" s="204" t="s">
        <v>1139</v>
      </c>
      <c r="J823" s="215" t="str">
        <f t="shared" si="49"/>
        <v>0</v>
      </c>
      <c r="K823" s="216" t="str">
        <f t="shared" si="52"/>
        <v>0</v>
      </c>
      <c r="L823" s="216" t="str">
        <f t="shared" si="50"/>
        <v>9</v>
      </c>
      <c r="M823" s="216" t="str">
        <f t="shared" si="51"/>
        <v>3</v>
      </c>
    </row>
    <row r="824" spans="3:13" x14ac:dyDescent="0.2">
      <c r="C824" s="132" t="s">
        <v>1304</v>
      </c>
      <c r="I824" s="131" t="s">
        <v>1140</v>
      </c>
      <c r="J824" s="215" t="str">
        <f t="shared" si="49"/>
        <v>0</v>
      </c>
      <c r="K824" s="216" t="str">
        <f t="shared" si="52"/>
        <v>0</v>
      </c>
      <c r="L824" s="216" t="str">
        <f t="shared" si="50"/>
        <v>0</v>
      </c>
      <c r="M824" s="216" t="str">
        <f t="shared" si="51"/>
        <v>4</v>
      </c>
    </row>
    <row r="825" spans="3:13" ht="15" x14ac:dyDescent="0.25">
      <c r="C825" s="132" t="s">
        <v>1304</v>
      </c>
      <c r="I825" s="206" t="s">
        <v>1141</v>
      </c>
      <c r="J825" s="215" t="str">
        <f t="shared" si="49"/>
        <v>0</v>
      </c>
      <c r="K825" s="216" t="str">
        <f t="shared" si="52"/>
        <v>0</v>
      </c>
      <c r="L825" s="216" t="str">
        <f t="shared" si="50"/>
        <v>0</v>
      </c>
      <c r="M825" s="216" t="str">
        <f t="shared" si="51"/>
        <v>0</v>
      </c>
    </row>
    <row r="826" spans="3:13" x14ac:dyDescent="0.2">
      <c r="C826" s="132" t="s">
        <v>1304</v>
      </c>
      <c r="I826" s="131" t="s">
        <v>1142</v>
      </c>
      <c r="J826" s="215" t="str">
        <f t="shared" si="49"/>
        <v>0</v>
      </c>
      <c r="K826" s="216" t="str">
        <f t="shared" si="52"/>
        <v>0</v>
      </c>
      <c r="L826" s="216" t="str">
        <f t="shared" si="50"/>
        <v>0</v>
      </c>
      <c r="M826" s="216" t="str">
        <f t="shared" si="51"/>
        <v>1</v>
      </c>
    </row>
    <row r="827" spans="3:13" x14ac:dyDescent="0.2">
      <c r="C827" s="132" t="s">
        <v>1304</v>
      </c>
      <c r="I827" s="131" t="s">
        <v>1143</v>
      </c>
      <c r="J827" s="215" t="str">
        <f t="shared" si="49"/>
        <v>0</v>
      </c>
      <c r="K827" s="216" t="str">
        <f t="shared" si="52"/>
        <v>0</v>
      </c>
      <c r="L827" s="216" t="str">
        <f t="shared" si="50"/>
        <v>0</v>
      </c>
      <c r="M827" s="216" t="str">
        <f t="shared" si="51"/>
        <v>2</v>
      </c>
    </row>
    <row r="828" spans="3:13" x14ac:dyDescent="0.2">
      <c r="C828" s="132" t="s">
        <v>1304</v>
      </c>
      <c r="I828" s="131" t="s">
        <v>1144</v>
      </c>
      <c r="J828" s="215" t="str">
        <f t="shared" si="49"/>
        <v>0</v>
      </c>
      <c r="K828" s="216" t="str">
        <f t="shared" si="52"/>
        <v>0</v>
      </c>
      <c r="L828" s="216" t="str">
        <f t="shared" si="50"/>
        <v>0</v>
      </c>
      <c r="M828" s="216" t="str">
        <f t="shared" si="51"/>
        <v>3</v>
      </c>
    </row>
    <row r="829" spans="3:13" ht="15" x14ac:dyDescent="0.25">
      <c r="C829" s="132" t="s">
        <v>1304</v>
      </c>
      <c r="I829" s="206" t="s">
        <v>1145</v>
      </c>
      <c r="J829" s="215" t="str">
        <f t="shared" si="49"/>
        <v>0</v>
      </c>
      <c r="K829" s="216" t="str">
        <f t="shared" si="52"/>
        <v>0</v>
      </c>
      <c r="L829" s="216" t="str">
        <f t="shared" si="50"/>
        <v>0</v>
      </c>
      <c r="M829" s="216" t="str">
        <f t="shared" si="51"/>
        <v>0</v>
      </c>
    </row>
    <row r="830" spans="3:13" x14ac:dyDescent="0.2">
      <c r="C830" s="132" t="s">
        <v>1304</v>
      </c>
      <c r="I830" s="131" t="s">
        <v>1146</v>
      </c>
      <c r="J830" s="215" t="str">
        <f t="shared" si="49"/>
        <v>0</v>
      </c>
      <c r="K830" s="216" t="str">
        <f t="shared" si="52"/>
        <v>0</v>
      </c>
      <c r="L830" s="216" t="str">
        <f t="shared" si="50"/>
        <v>0</v>
      </c>
      <c r="M830" s="216" t="str">
        <f t="shared" si="51"/>
        <v>1</v>
      </c>
    </row>
    <row r="831" spans="3:13" x14ac:dyDescent="0.2">
      <c r="C831" s="132" t="s">
        <v>1304</v>
      </c>
      <c r="I831" s="204" t="s">
        <v>1147</v>
      </c>
      <c r="J831" s="215" t="str">
        <f t="shared" si="49"/>
        <v>0</v>
      </c>
      <c r="K831" s="216" t="str">
        <f t="shared" si="52"/>
        <v>0</v>
      </c>
      <c r="L831" s="216" t="str">
        <f t="shared" si="50"/>
        <v>1</v>
      </c>
      <c r="M831" s="216" t="str">
        <f t="shared" si="51"/>
        <v>1</v>
      </c>
    </row>
    <row r="832" spans="3:13" x14ac:dyDescent="0.2">
      <c r="C832" s="132" t="s">
        <v>1304</v>
      </c>
      <c r="I832" s="204" t="s">
        <v>1148</v>
      </c>
      <c r="J832" s="215" t="str">
        <f t="shared" si="49"/>
        <v>0</v>
      </c>
      <c r="K832" s="216" t="str">
        <f t="shared" si="52"/>
        <v>0</v>
      </c>
      <c r="L832" s="216" t="str">
        <f t="shared" si="50"/>
        <v>2</v>
      </c>
      <c r="M832" s="216" t="str">
        <f t="shared" si="51"/>
        <v>1</v>
      </c>
    </row>
    <row r="833" spans="3:13" x14ac:dyDescent="0.2">
      <c r="C833" s="132" t="s">
        <v>1304</v>
      </c>
      <c r="I833" s="131" t="s">
        <v>1149</v>
      </c>
      <c r="J833" s="215" t="str">
        <f t="shared" si="49"/>
        <v>0</v>
      </c>
      <c r="K833" s="216" t="str">
        <f t="shared" si="52"/>
        <v>0</v>
      </c>
      <c r="L833" s="216" t="str">
        <f t="shared" si="50"/>
        <v>0</v>
      </c>
      <c r="M833" s="216" t="str">
        <f t="shared" si="51"/>
        <v>9</v>
      </c>
    </row>
    <row r="834" spans="3:13" x14ac:dyDescent="0.2">
      <c r="C834" s="132" t="s">
        <v>1304</v>
      </c>
      <c r="I834" s="204" t="s">
        <v>1150</v>
      </c>
      <c r="J834" s="215" t="str">
        <f t="shared" si="49"/>
        <v>0</v>
      </c>
      <c r="K834" s="216" t="str">
        <f t="shared" si="52"/>
        <v>1</v>
      </c>
      <c r="L834" s="216" t="str">
        <f t="shared" si="50"/>
        <v>0</v>
      </c>
      <c r="M834" s="216" t="str">
        <f t="shared" si="51"/>
        <v>9</v>
      </c>
    </row>
    <row r="835" spans="3:13" x14ac:dyDescent="0.2">
      <c r="C835" s="132" t="s">
        <v>1304</v>
      </c>
      <c r="I835" s="204" t="s">
        <v>1151</v>
      </c>
      <c r="J835" s="215" t="str">
        <f t="shared" si="49"/>
        <v>0</v>
      </c>
      <c r="K835" s="216" t="str">
        <f t="shared" si="52"/>
        <v>9</v>
      </c>
      <c r="L835" s="216" t="str">
        <f t="shared" si="50"/>
        <v>0</v>
      </c>
      <c r="M835" s="216" t="str">
        <f t="shared" si="51"/>
        <v>9</v>
      </c>
    </row>
    <row r="836" spans="3:13" ht="15" x14ac:dyDescent="0.25">
      <c r="C836" s="132" t="s">
        <v>1304</v>
      </c>
      <c r="I836" s="206" t="s">
        <v>1152</v>
      </c>
      <c r="J836" s="215" t="str">
        <f t="shared" ref="J836:J899" si="53">LEFT(RIGHT(LEFT(I836,6),1),1)</f>
        <v>0</v>
      </c>
      <c r="K836" s="216" t="str">
        <f t="shared" si="52"/>
        <v>0</v>
      </c>
      <c r="L836" s="216" t="str">
        <f t="shared" ref="L836:L899" si="54">LEFT(RIGHT(LEFT(I836,6),3),1)</f>
        <v>0</v>
      </c>
      <c r="M836" s="216" t="str">
        <f t="shared" ref="M836:M899" si="55">LEFT(RIGHT(LEFT(I836,6),4),1)</f>
        <v>0</v>
      </c>
    </row>
    <row r="837" spans="3:13" x14ac:dyDescent="0.2">
      <c r="C837" s="132" t="s">
        <v>1304</v>
      </c>
      <c r="I837" s="131" t="s">
        <v>1153</v>
      </c>
      <c r="J837" s="215" t="str">
        <f t="shared" si="53"/>
        <v>0</v>
      </c>
      <c r="K837" s="216" t="str">
        <f t="shared" si="52"/>
        <v>0</v>
      </c>
      <c r="L837" s="216" t="str">
        <f t="shared" si="54"/>
        <v>0</v>
      </c>
      <c r="M837" s="216" t="str">
        <f t="shared" si="55"/>
        <v>1</v>
      </c>
    </row>
    <row r="838" spans="3:13" x14ac:dyDescent="0.2">
      <c r="C838" s="132" t="s">
        <v>1304</v>
      </c>
      <c r="I838" s="131" t="s">
        <v>1154</v>
      </c>
      <c r="J838" s="215" t="str">
        <f t="shared" si="53"/>
        <v>0</v>
      </c>
      <c r="K838" s="216" t="str">
        <f t="shared" si="52"/>
        <v>0</v>
      </c>
      <c r="L838" s="216" t="str">
        <f t="shared" si="54"/>
        <v>0</v>
      </c>
      <c r="M838" s="216" t="str">
        <f t="shared" si="55"/>
        <v>2</v>
      </c>
    </row>
    <row r="839" spans="3:13" x14ac:dyDescent="0.2">
      <c r="C839" s="132" t="s">
        <v>1304</v>
      </c>
      <c r="I839" s="131" t="s">
        <v>1155</v>
      </c>
      <c r="J839" s="215" t="str">
        <f t="shared" si="53"/>
        <v>0</v>
      </c>
      <c r="K839" s="216" t="str">
        <f t="shared" si="52"/>
        <v>0</v>
      </c>
      <c r="L839" s="216" t="str">
        <f t="shared" si="54"/>
        <v>0</v>
      </c>
      <c r="M839" s="216" t="str">
        <f t="shared" si="55"/>
        <v>3</v>
      </c>
    </row>
    <row r="840" spans="3:13" ht="15" x14ac:dyDescent="0.25">
      <c r="C840" s="132" t="s">
        <v>1304</v>
      </c>
      <c r="I840" s="206" t="s">
        <v>1156</v>
      </c>
      <c r="J840" s="215" t="str">
        <f t="shared" si="53"/>
        <v>0</v>
      </c>
      <c r="K840" s="216" t="str">
        <f t="shared" ref="K840:K903" si="56">LEFT(RIGHT(LEFT(I840,6),2),1)</f>
        <v>0</v>
      </c>
      <c r="L840" s="216" t="str">
        <f t="shared" si="54"/>
        <v>0</v>
      </c>
      <c r="M840" s="216" t="str">
        <f t="shared" si="55"/>
        <v>0</v>
      </c>
    </row>
    <row r="841" spans="3:13" x14ac:dyDescent="0.2">
      <c r="C841" s="132" t="s">
        <v>1304</v>
      </c>
      <c r="I841" s="131" t="s">
        <v>1157</v>
      </c>
      <c r="J841" s="215" t="str">
        <f t="shared" si="53"/>
        <v>0</v>
      </c>
      <c r="K841" s="216" t="str">
        <f t="shared" si="56"/>
        <v>0</v>
      </c>
      <c r="L841" s="216" t="str">
        <f t="shared" si="54"/>
        <v>0</v>
      </c>
      <c r="M841" s="216" t="str">
        <f t="shared" si="55"/>
        <v>1</v>
      </c>
    </row>
    <row r="842" spans="3:13" x14ac:dyDescent="0.2">
      <c r="C842" s="132" t="s">
        <v>1304</v>
      </c>
      <c r="I842" s="131" t="s">
        <v>1158</v>
      </c>
      <c r="J842" s="215" t="str">
        <f t="shared" si="53"/>
        <v>0</v>
      </c>
      <c r="K842" s="216" t="str">
        <f t="shared" si="56"/>
        <v>0</v>
      </c>
      <c r="L842" s="216" t="str">
        <f t="shared" si="54"/>
        <v>0</v>
      </c>
      <c r="M842" s="216" t="str">
        <f t="shared" si="55"/>
        <v>2</v>
      </c>
    </row>
    <row r="843" spans="3:13" x14ac:dyDescent="0.2">
      <c r="C843" s="132" t="s">
        <v>1304</v>
      </c>
      <c r="I843" s="204" t="s">
        <v>1159</v>
      </c>
      <c r="J843" s="215" t="str">
        <f t="shared" si="53"/>
        <v>0</v>
      </c>
      <c r="K843" s="216" t="str">
        <f t="shared" si="56"/>
        <v>0</v>
      </c>
      <c r="L843" s="216" t="str">
        <f t="shared" si="54"/>
        <v>1</v>
      </c>
      <c r="M843" s="216" t="str">
        <f t="shared" si="55"/>
        <v>2</v>
      </c>
    </row>
    <row r="844" spans="3:13" x14ac:dyDescent="0.2">
      <c r="C844" s="132" t="s">
        <v>1304</v>
      </c>
      <c r="I844" s="204" t="s">
        <v>1160</v>
      </c>
      <c r="J844" s="215" t="str">
        <f t="shared" si="53"/>
        <v>0</v>
      </c>
      <c r="K844" s="216" t="str">
        <f t="shared" si="56"/>
        <v>0</v>
      </c>
      <c r="L844" s="216" t="str">
        <f t="shared" si="54"/>
        <v>2</v>
      </c>
      <c r="M844" s="216" t="str">
        <f t="shared" si="55"/>
        <v>2</v>
      </c>
    </row>
    <row r="845" spans="3:13" x14ac:dyDescent="0.2">
      <c r="C845" s="132" t="s">
        <v>1304</v>
      </c>
      <c r="I845" s="204" t="s">
        <v>1161</v>
      </c>
      <c r="J845" s="215" t="str">
        <f t="shared" si="53"/>
        <v>0</v>
      </c>
      <c r="K845" s="216" t="str">
        <f t="shared" si="56"/>
        <v>0</v>
      </c>
      <c r="L845" s="216" t="str">
        <f t="shared" si="54"/>
        <v>9</v>
      </c>
      <c r="M845" s="216" t="str">
        <f t="shared" si="55"/>
        <v>2</v>
      </c>
    </row>
    <row r="846" spans="3:13" x14ac:dyDescent="0.2">
      <c r="C846" s="132" t="s">
        <v>1304</v>
      </c>
      <c r="I846" s="131" t="s">
        <v>1162</v>
      </c>
      <c r="J846" s="215" t="str">
        <f t="shared" si="53"/>
        <v>0</v>
      </c>
      <c r="K846" s="216" t="str">
        <f t="shared" si="56"/>
        <v>0</v>
      </c>
      <c r="L846" s="216" t="str">
        <f t="shared" si="54"/>
        <v>0</v>
      </c>
      <c r="M846" s="216" t="str">
        <f t="shared" si="55"/>
        <v>3</v>
      </c>
    </row>
    <row r="847" spans="3:13" ht="15" x14ac:dyDescent="0.25">
      <c r="C847" s="132" t="s">
        <v>1304</v>
      </c>
      <c r="I847" s="206" t="s">
        <v>1163</v>
      </c>
      <c r="J847" s="215" t="str">
        <f t="shared" si="53"/>
        <v>0</v>
      </c>
      <c r="K847" s="216" t="str">
        <f t="shared" si="56"/>
        <v>0</v>
      </c>
      <c r="L847" s="216" t="str">
        <f t="shared" si="54"/>
        <v>0</v>
      </c>
      <c r="M847" s="216" t="str">
        <f t="shared" si="55"/>
        <v>0</v>
      </c>
    </row>
    <row r="848" spans="3:13" x14ac:dyDescent="0.2">
      <c r="C848" s="132" t="s">
        <v>1304</v>
      </c>
      <c r="I848" s="131" t="s">
        <v>1164</v>
      </c>
      <c r="J848" s="215" t="str">
        <f t="shared" si="53"/>
        <v>0</v>
      </c>
      <c r="K848" s="216" t="str">
        <f t="shared" si="56"/>
        <v>0</v>
      </c>
      <c r="L848" s="216" t="str">
        <f t="shared" si="54"/>
        <v>0</v>
      </c>
      <c r="M848" s="216" t="str">
        <f t="shared" si="55"/>
        <v>1</v>
      </c>
    </row>
    <row r="849" spans="3:13" x14ac:dyDescent="0.2">
      <c r="C849" s="132" t="s">
        <v>1304</v>
      </c>
      <c r="I849" s="204" t="s">
        <v>1165</v>
      </c>
      <c r="J849" s="215" t="str">
        <f t="shared" si="53"/>
        <v>0</v>
      </c>
      <c r="K849" s="216" t="str">
        <f t="shared" si="56"/>
        <v>0</v>
      </c>
      <c r="L849" s="216" t="str">
        <f t="shared" si="54"/>
        <v>1</v>
      </c>
      <c r="M849" s="216" t="str">
        <f t="shared" si="55"/>
        <v>1</v>
      </c>
    </row>
    <row r="850" spans="3:13" x14ac:dyDescent="0.2">
      <c r="C850" s="132" t="s">
        <v>1304</v>
      </c>
      <c r="I850" s="204" t="s">
        <v>1166</v>
      </c>
      <c r="J850" s="215" t="str">
        <f t="shared" si="53"/>
        <v>0</v>
      </c>
      <c r="K850" s="216" t="str">
        <f t="shared" si="56"/>
        <v>0</v>
      </c>
      <c r="L850" s="216" t="str">
        <f t="shared" si="54"/>
        <v>9</v>
      </c>
      <c r="M850" s="216" t="str">
        <f t="shared" si="55"/>
        <v>1</v>
      </c>
    </row>
    <row r="851" spans="3:13" x14ac:dyDescent="0.2">
      <c r="C851" s="132" t="s">
        <v>1304</v>
      </c>
      <c r="I851" s="131" t="s">
        <v>1167</v>
      </c>
      <c r="J851" s="215" t="str">
        <f t="shared" si="53"/>
        <v>0</v>
      </c>
      <c r="K851" s="216" t="str">
        <f t="shared" si="56"/>
        <v>0</v>
      </c>
      <c r="L851" s="216" t="str">
        <f t="shared" si="54"/>
        <v>0</v>
      </c>
      <c r="M851" s="216" t="str">
        <f t="shared" si="55"/>
        <v>2</v>
      </c>
    </row>
    <row r="852" spans="3:13" x14ac:dyDescent="0.2">
      <c r="C852" s="132" t="s">
        <v>1304</v>
      </c>
      <c r="I852" s="131" t="s">
        <v>1168</v>
      </c>
      <c r="J852" s="215" t="str">
        <f t="shared" si="53"/>
        <v>0</v>
      </c>
      <c r="K852" s="216" t="str">
        <f t="shared" si="56"/>
        <v>0</v>
      </c>
      <c r="L852" s="216" t="str">
        <f t="shared" si="54"/>
        <v>0</v>
      </c>
      <c r="M852" s="216" t="str">
        <f t="shared" si="55"/>
        <v>3</v>
      </c>
    </row>
    <row r="853" spans="3:13" x14ac:dyDescent="0.2">
      <c r="C853" s="132" t="s">
        <v>1304</v>
      </c>
      <c r="I853" s="131" t="s">
        <v>1169</v>
      </c>
      <c r="J853" s="215" t="str">
        <f t="shared" si="53"/>
        <v>0</v>
      </c>
      <c r="K853" s="216" t="str">
        <f t="shared" si="56"/>
        <v>0</v>
      </c>
      <c r="L853" s="216" t="str">
        <f t="shared" si="54"/>
        <v>0</v>
      </c>
      <c r="M853" s="216" t="str">
        <f t="shared" si="55"/>
        <v>9</v>
      </c>
    </row>
    <row r="854" spans="3:13" x14ac:dyDescent="0.2">
      <c r="C854" s="132" t="s">
        <v>1304</v>
      </c>
      <c r="I854" s="204" t="s">
        <v>1170</v>
      </c>
      <c r="J854" s="215" t="str">
        <f t="shared" si="53"/>
        <v>0</v>
      </c>
      <c r="K854" s="216" t="str">
        <f t="shared" si="56"/>
        <v>0</v>
      </c>
      <c r="L854" s="216" t="str">
        <f t="shared" si="54"/>
        <v>1</v>
      </c>
      <c r="M854" s="216" t="str">
        <f t="shared" si="55"/>
        <v>9</v>
      </c>
    </row>
    <row r="855" spans="3:13" x14ac:dyDescent="0.2">
      <c r="C855" s="132" t="s">
        <v>1304</v>
      </c>
      <c r="I855" s="204" t="s">
        <v>1171</v>
      </c>
      <c r="J855" s="215" t="str">
        <f t="shared" si="53"/>
        <v>0</v>
      </c>
      <c r="K855" s="216" t="str">
        <f t="shared" si="56"/>
        <v>0</v>
      </c>
      <c r="L855" s="216" t="str">
        <f t="shared" si="54"/>
        <v>2</v>
      </c>
      <c r="M855" s="216" t="str">
        <f t="shared" si="55"/>
        <v>9</v>
      </c>
    </row>
    <row r="856" spans="3:13" x14ac:dyDescent="0.2">
      <c r="C856" s="132" t="s">
        <v>1304</v>
      </c>
      <c r="I856" s="204" t="s">
        <v>1172</v>
      </c>
      <c r="J856" s="215" t="str">
        <f t="shared" si="53"/>
        <v>0</v>
      </c>
      <c r="K856" s="216" t="str">
        <f t="shared" si="56"/>
        <v>0</v>
      </c>
      <c r="L856" s="216" t="str">
        <f t="shared" si="54"/>
        <v>9</v>
      </c>
      <c r="M856" s="216" t="str">
        <f t="shared" si="55"/>
        <v>9</v>
      </c>
    </row>
    <row r="857" spans="3:13" ht="15" x14ac:dyDescent="0.25">
      <c r="C857" s="132" t="s">
        <v>1304</v>
      </c>
      <c r="I857" s="206" t="s">
        <v>1173</v>
      </c>
      <c r="J857" s="215" t="str">
        <f t="shared" si="53"/>
        <v>0</v>
      </c>
      <c r="K857" s="216" t="str">
        <f t="shared" si="56"/>
        <v>0</v>
      </c>
      <c r="L857" s="216" t="str">
        <f t="shared" si="54"/>
        <v>0</v>
      </c>
      <c r="M857" s="216" t="str">
        <f t="shared" si="55"/>
        <v>0</v>
      </c>
    </row>
    <row r="858" spans="3:13" x14ac:dyDescent="0.2">
      <c r="C858" s="132" t="s">
        <v>1304</v>
      </c>
      <c r="I858" s="131" t="s">
        <v>1174</v>
      </c>
      <c r="J858" s="215" t="str">
        <f t="shared" si="53"/>
        <v>0</v>
      </c>
      <c r="K858" s="216" t="str">
        <f t="shared" si="56"/>
        <v>0</v>
      </c>
      <c r="L858" s="216" t="str">
        <f t="shared" si="54"/>
        <v>0</v>
      </c>
      <c r="M858" s="216" t="str">
        <f t="shared" si="55"/>
        <v>1</v>
      </c>
    </row>
    <row r="859" spans="3:13" x14ac:dyDescent="0.2">
      <c r="C859" s="132" t="s">
        <v>1304</v>
      </c>
      <c r="I859" s="204" t="s">
        <v>1175</v>
      </c>
      <c r="J859" s="215" t="str">
        <f t="shared" si="53"/>
        <v>0</v>
      </c>
      <c r="K859" s="216" t="str">
        <f t="shared" si="56"/>
        <v>0</v>
      </c>
      <c r="L859" s="216" t="str">
        <f t="shared" si="54"/>
        <v>1</v>
      </c>
      <c r="M859" s="216" t="str">
        <f t="shared" si="55"/>
        <v>1</v>
      </c>
    </row>
    <row r="860" spans="3:13" x14ac:dyDescent="0.2">
      <c r="C860" s="132" t="s">
        <v>1304</v>
      </c>
      <c r="I860" s="204" t="s">
        <v>1176</v>
      </c>
      <c r="J860" s="215" t="str">
        <f t="shared" si="53"/>
        <v>0</v>
      </c>
      <c r="K860" s="216" t="str">
        <f t="shared" si="56"/>
        <v>0</v>
      </c>
      <c r="L860" s="216" t="str">
        <f t="shared" si="54"/>
        <v>2</v>
      </c>
      <c r="M860" s="216" t="str">
        <f t="shared" si="55"/>
        <v>1</v>
      </c>
    </row>
    <row r="861" spans="3:13" x14ac:dyDescent="0.2">
      <c r="C861" s="132" t="s">
        <v>1304</v>
      </c>
      <c r="I861" s="204" t="s">
        <v>1177</v>
      </c>
      <c r="J861" s="215" t="str">
        <f t="shared" si="53"/>
        <v>0</v>
      </c>
      <c r="K861" s="216" t="str">
        <f t="shared" si="56"/>
        <v>0</v>
      </c>
      <c r="L861" s="216" t="str">
        <f t="shared" si="54"/>
        <v>3</v>
      </c>
      <c r="M861" s="216" t="str">
        <f t="shared" si="55"/>
        <v>1</v>
      </c>
    </row>
    <row r="862" spans="3:13" x14ac:dyDescent="0.2">
      <c r="C862" s="132" t="s">
        <v>1304</v>
      </c>
      <c r="I862" s="131" t="s">
        <v>1178</v>
      </c>
      <c r="J862" s="215" t="str">
        <f t="shared" si="53"/>
        <v>0</v>
      </c>
      <c r="K862" s="216" t="str">
        <f t="shared" si="56"/>
        <v>0</v>
      </c>
      <c r="L862" s="216" t="str">
        <f t="shared" si="54"/>
        <v>0</v>
      </c>
      <c r="M862" s="216" t="str">
        <f t="shared" si="55"/>
        <v>2</v>
      </c>
    </row>
    <row r="863" spans="3:13" x14ac:dyDescent="0.2">
      <c r="C863" s="132" t="s">
        <v>1304</v>
      </c>
      <c r="I863" s="204" t="s">
        <v>1179</v>
      </c>
      <c r="J863" s="215" t="str">
        <f t="shared" si="53"/>
        <v>0</v>
      </c>
      <c r="K863" s="216" t="str">
        <f t="shared" si="56"/>
        <v>0</v>
      </c>
      <c r="L863" s="216" t="str">
        <f t="shared" si="54"/>
        <v>1</v>
      </c>
      <c r="M863" s="216" t="str">
        <f t="shared" si="55"/>
        <v>2</v>
      </c>
    </row>
    <row r="864" spans="3:13" x14ac:dyDescent="0.2">
      <c r="C864" s="132" t="s">
        <v>1304</v>
      </c>
      <c r="I864" s="204" t="s">
        <v>1180</v>
      </c>
      <c r="J864" s="215" t="str">
        <f t="shared" si="53"/>
        <v>0</v>
      </c>
      <c r="K864" s="216" t="str">
        <f t="shared" si="56"/>
        <v>1</v>
      </c>
      <c r="L864" s="216" t="str">
        <f t="shared" si="54"/>
        <v>1</v>
      </c>
      <c r="M864" s="216" t="str">
        <f t="shared" si="55"/>
        <v>2</v>
      </c>
    </row>
    <row r="865" spans="3:13" x14ac:dyDescent="0.2">
      <c r="C865" s="132" t="s">
        <v>1304</v>
      </c>
      <c r="I865" s="204" t="s">
        <v>1181</v>
      </c>
      <c r="J865" s="215" t="str">
        <f t="shared" si="53"/>
        <v>0</v>
      </c>
      <c r="K865" s="216" t="str">
        <f t="shared" si="56"/>
        <v>2</v>
      </c>
      <c r="L865" s="216" t="str">
        <f t="shared" si="54"/>
        <v>1</v>
      </c>
      <c r="M865" s="216" t="str">
        <f t="shared" si="55"/>
        <v>2</v>
      </c>
    </row>
    <row r="866" spans="3:13" x14ac:dyDescent="0.2">
      <c r="C866" s="132" t="s">
        <v>1304</v>
      </c>
      <c r="I866" s="204" t="s">
        <v>1182</v>
      </c>
      <c r="J866" s="215" t="str">
        <f t="shared" si="53"/>
        <v>0</v>
      </c>
      <c r="K866" s="216" t="str">
        <f t="shared" si="56"/>
        <v>9</v>
      </c>
      <c r="L866" s="216" t="str">
        <f t="shared" si="54"/>
        <v>1</v>
      </c>
      <c r="M866" s="216" t="str">
        <f t="shared" si="55"/>
        <v>2</v>
      </c>
    </row>
    <row r="867" spans="3:13" x14ac:dyDescent="0.2">
      <c r="C867" s="132" t="s">
        <v>1304</v>
      </c>
      <c r="I867" s="204" t="s">
        <v>1183</v>
      </c>
      <c r="J867" s="215" t="str">
        <f t="shared" si="53"/>
        <v>0</v>
      </c>
      <c r="K867" s="216" t="str">
        <f t="shared" si="56"/>
        <v>0</v>
      </c>
      <c r="L867" s="216" t="str">
        <f t="shared" si="54"/>
        <v>2</v>
      </c>
      <c r="M867" s="216" t="str">
        <f t="shared" si="55"/>
        <v>2</v>
      </c>
    </row>
    <row r="868" spans="3:13" x14ac:dyDescent="0.2">
      <c r="C868" s="132" t="s">
        <v>1304</v>
      </c>
      <c r="I868" s="204" t="s">
        <v>1184</v>
      </c>
      <c r="J868" s="215" t="str">
        <f t="shared" si="53"/>
        <v>0</v>
      </c>
      <c r="K868" s="216" t="str">
        <f t="shared" si="56"/>
        <v>0</v>
      </c>
      <c r="L868" s="216" t="str">
        <f t="shared" si="54"/>
        <v>3</v>
      </c>
      <c r="M868" s="216" t="str">
        <f t="shared" si="55"/>
        <v>2</v>
      </c>
    </row>
    <row r="869" spans="3:13" x14ac:dyDescent="0.2">
      <c r="C869" s="132" t="s">
        <v>1304</v>
      </c>
      <c r="I869" s="204" t="s">
        <v>1185</v>
      </c>
      <c r="J869" s="215" t="str">
        <f t="shared" si="53"/>
        <v>0</v>
      </c>
      <c r="K869" s="216" t="str">
        <f t="shared" si="56"/>
        <v>0</v>
      </c>
      <c r="L869" s="216" t="str">
        <f t="shared" si="54"/>
        <v>4</v>
      </c>
      <c r="M869" s="216" t="str">
        <f t="shared" si="55"/>
        <v>2</v>
      </c>
    </row>
    <row r="870" spans="3:13" x14ac:dyDescent="0.2">
      <c r="C870" s="132" t="s">
        <v>1304</v>
      </c>
      <c r="I870" s="204" t="s">
        <v>1186</v>
      </c>
      <c r="J870" s="215" t="str">
        <f t="shared" si="53"/>
        <v>0</v>
      </c>
      <c r="K870" s="216" t="str">
        <f t="shared" si="56"/>
        <v>0</v>
      </c>
      <c r="L870" s="216" t="str">
        <f t="shared" si="54"/>
        <v>5</v>
      </c>
      <c r="M870" s="216" t="str">
        <f t="shared" si="55"/>
        <v>2</v>
      </c>
    </row>
    <row r="871" spans="3:13" x14ac:dyDescent="0.2">
      <c r="C871" s="132" t="s">
        <v>1304</v>
      </c>
      <c r="I871" s="131" t="s">
        <v>1187</v>
      </c>
      <c r="J871" s="215" t="str">
        <f t="shared" si="53"/>
        <v>0</v>
      </c>
      <c r="K871" s="216" t="str">
        <f t="shared" si="56"/>
        <v>0</v>
      </c>
      <c r="L871" s="216" t="str">
        <f t="shared" si="54"/>
        <v>0</v>
      </c>
      <c r="M871" s="216" t="str">
        <f t="shared" si="55"/>
        <v>3</v>
      </c>
    </row>
    <row r="872" spans="3:13" ht="15" x14ac:dyDescent="0.25">
      <c r="C872" s="132" t="s">
        <v>1304</v>
      </c>
      <c r="I872" s="206" t="s">
        <v>1188</v>
      </c>
      <c r="J872" s="215" t="str">
        <f t="shared" si="53"/>
        <v>0</v>
      </c>
      <c r="K872" s="216" t="str">
        <f t="shared" si="56"/>
        <v>0</v>
      </c>
      <c r="L872" s="216" t="str">
        <f t="shared" si="54"/>
        <v>0</v>
      </c>
      <c r="M872" s="216" t="str">
        <f t="shared" si="55"/>
        <v>0</v>
      </c>
    </row>
    <row r="873" spans="3:13" x14ac:dyDescent="0.2">
      <c r="C873" s="132" t="s">
        <v>1304</v>
      </c>
      <c r="I873" s="131" t="s">
        <v>1189</v>
      </c>
      <c r="J873" s="215" t="str">
        <f t="shared" si="53"/>
        <v>0</v>
      </c>
      <c r="K873" s="216" t="str">
        <f t="shared" si="56"/>
        <v>0</v>
      </c>
      <c r="L873" s="216" t="str">
        <f t="shared" si="54"/>
        <v>0</v>
      </c>
      <c r="M873" s="216" t="str">
        <f t="shared" si="55"/>
        <v>1</v>
      </c>
    </row>
    <row r="874" spans="3:13" x14ac:dyDescent="0.2">
      <c r="C874" s="132" t="s">
        <v>1304</v>
      </c>
      <c r="I874" s="131" t="s">
        <v>1190</v>
      </c>
      <c r="J874" s="215" t="str">
        <f t="shared" si="53"/>
        <v>0</v>
      </c>
      <c r="K874" s="216" t="str">
        <f t="shared" si="56"/>
        <v>0</v>
      </c>
      <c r="L874" s="216" t="str">
        <f t="shared" si="54"/>
        <v>0</v>
      </c>
      <c r="M874" s="216" t="str">
        <f t="shared" si="55"/>
        <v>2</v>
      </c>
    </row>
    <row r="875" spans="3:13" x14ac:dyDescent="0.2">
      <c r="C875" s="132" t="s">
        <v>1304</v>
      </c>
      <c r="I875" s="131" t="s">
        <v>1191</v>
      </c>
      <c r="J875" s="215" t="str">
        <f t="shared" si="53"/>
        <v>0</v>
      </c>
      <c r="K875" s="216" t="str">
        <f t="shared" si="56"/>
        <v>0</v>
      </c>
      <c r="L875" s="216" t="str">
        <f t="shared" si="54"/>
        <v>0</v>
      </c>
      <c r="M875" s="216" t="str">
        <f t="shared" si="55"/>
        <v>3</v>
      </c>
    </row>
    <row r="876" spans="3:13" x14ac:dyDescent="0.2">
      <c r="C876" s="132" t="s">
        <v>1304</v>
      </c>
      <c r="I876" s="204" t="s">
        <v>1192</v>
      </c>
      <c r="J876" s="215" t="str">
        <f t="shared" si="53"/>
        <v>0</v>
      </c>
      <c r="K876" s="216" t="str">
        <f t="shared" si="56"/>
        <v>0</v>
      </c>
      <c r="L876" s="216" t="str">
        <f t="shared" si="54"/>
        <v>1</v>
      </c>
      <c r="M876" s="216" t="str">
        <f t="shared" si="55"/>
        <v>3</v>
      </c>
    </row>
    <row r="877" spans="3:13" x14ac:dyDescent="0.2">
      <c r="C877" s="132" t="s">
        <v>1304</v>
      </c>
      <c r="I877" s="204" t="s">
        <v>1193</v>
      </c>
      <c r="J877" s="215" t="str">
        <f t="shared" si="53"/>
        <v>0</v>
      </c>
      <c r="K877" s="216" t="str">
        <f t="shared" si="56"/>
        <v>1</v>
      </c>
      <c r="L877" s="216" t="str">
        <f t="shared" si="54"/>
        <v>1</v>
      </c>
      <c r="M877" s="216" t="str">
        <f t="shared" si="55"/>
        <v>3</v>
      </c>
    </row>
    <row r="878" spans="3:13" x14ac:dyDescent="0.2">
      <c r="C878" s="132" t="s">
        <v>1304</v>
      </c>
      <c r="I878" s="204" t="s">
        <v>1194</v>
      </c>
      <c r="J878" s="215" t="str">
        <f t="shared" si="53"/>
        <v>0</v>
      </c>
      <c r="K878" s="216" t="str">
        <f t="shared" si="56"/>
        <v>2</v>
      </c>
      <c r="L878" s="216" t="str">
        <f t="shared" si="54"/>
        <v>1</v>
      </c>
      <c r="M878" s="216" t="str">
        <f t="shared" si="55"/>
        <v>3</v>
      </c>
    </row>
    <row r="879" spans="3:13" x14ac:dyDescent="0.2">
      <c r="C879" s="132" t="s">
        <v>1304</v>
      </c>
      <c r="I879" s="204" t="s">
        <v>1195</v>
      </c>
      <c r="J879" s="215" t="str">
        <f t="shared" si="53"/>
        <v>0</v>
      </c>
      <c r="K879" s="216" t="str">
        <f t="shared" si="56"/>
        <v>0</v>
      </c>
      <c r="L879" s="216" t="str">
        <f t="shared" si="54"/>
        <v>2</v>
      </c>
      <c r="M879" s="216" t="str">
        <f t="shared" si="55"/>
        <v>3</v>
      </c>
    </row>
    <row r="880" spans="3:13" x14ac:dyDescent="0.2">
      <c r="C880" s="132" t="s">
        <v>1304</v>
      </c>
      <c r="I880" s="204" t="s">
        <v>1196</v>
      </c>
      <c r="J880" s="215" t="str">
        <f t="shared" si="53"/>
        <v>0</v>
      </c>
      <c r="K880" s="216" t="str">
        <f t="shared" si="56"/>
        <v>1</v>
      </c>
      <c r="L880" s="216" t="str">
        <f t="shared" si="54"/>
        <v>2</v>
      </c>
      <c r="M880" s="216" t="str">
        <f t="shared" si="55"/>
        <v>3</v>
      </c>
    </row>
    <row r="881" spans="3:13" x14ac:dyDescent="0.2">
      <c r="C881" s="132" t="s">
        <v>1304</v>
      </c>
      <c r="I881" s="204" t="s">
        <v>1197</v>
      </c>
      <c r="J881" s="215" t="str">
        <f t="shared" si="53"/>
        <v>0</v>
      </c>
      <c r="K881" s="216" t="str">
        <f t="shared" si="56"/>
        <v>2</v>
      </c>
      <c r="L881" s="216" t="str">
        <f t="shared" si="54"/>
        <v>2</v>
      </c>
      <c r="M881" s="216" t="str">
        <f t="shared" si="55"/>
        <v>3</v>
      </c>
    </row>
    <row r="882" spans="3:13" x14ac:dyDescent="0.2">
      <c r="C882" s="132" t="s">
        <v>1304</v>
      </c>
      <c r="I882" s="131" t="s">
        <v>1198</v>
      </c>
      <c r="J882" s="215" t="str">
        <f t="shared" si="53"/>
        <v>0</v>
      </c>
      <c r="K882" s="216" t="str">
        <f t="shared" si="56"/>
        <v>0</v>
      </c>
      <c r="L882" s="216" t="str">
        <f t="shared" si="54"/>
        <v>0</v>
      </c>
      <c r="M882" s="216" t="str">
        <f t="shared" si="55"/>
        <v>4</v>
      </c>
    </row>
    <row r="883" spans="3:13" x14ac:dyDescent="0.2">
      <c r="C883" s="132" t="s">
        <v>1304</v>
      </c>
      <c r="I883" s="204" t="s">
        <v>1199</v>
      </c>
      <c r="J883" s="215" t="str">
        <f t="shared" si="53"/>
        <v>0</v>
      </c>
      <c r="K883" s="216" t="str">
        <f t="shared" si="56"/>
        <v>0</v>
      </c>
      <c r="L883" s="216" t="str">
        <f t="shared" si="54"/>
        <v>1</v>
      </c>
      <c r="M883" s="216" t="str">
        <f t="shared" si="55"/>
        <v>4</v>
      </c>
    </row>
    <row r="884" spans="3:13" x14ac:dyDescent="0.2">
      <c r="C884" s="132" t="s">
        <v>1304</v>
      </c>
      <c r="I884" s="204" t="s">
        <v>1200</v>
      </c>
      <c r="J884" s="215" t="str">
        <f t="shared" si="53"/>
        <v>0</v>
      </c>
      <c r="K884" s="216" t="str">
        <f t="shared" si="56"/>
        <v>0</v>
      </c>
      <c r="L884" s="216" t="str">
        <f t="shared" si="54"/>
        <v>2</v>
      </c>
      <c r="M884" s="216" t="str">
        <f t="shared" si="55"/>
        <v>4</v>
      </c>
    </row>
    <row r="885" spans="3:13" x14ac:dyDescent="0.2">
      <c r="C885" s="132" t="s">
        <v>1304</v>
      </c>
      <c r="I885" s="131" t="s">
        <v>1201</v>
      </c>
      <c r="J885" s="215" t="str">
        <f t="shared" si="53"/>
        <v>0</v>
      </c>
      <c r="K885" s="216" t="str">
        <f t="shared" si="56"/>
        <v>0</v>
      </c>
      <c r="L885" s="216" t="str">
        <f t="shared" si="54"/>
        <v>0</v>
      </c>
      <c r="M885" s="216" t="str">
        <f t="shared" si="55"/>
        <v>5</v>
      </c>
    </row>
    <row r="886" spans="3:13" x14ac:dyDescent="0.2">
      <c r="C886" s="132" t="s">
        <v>1304</v>
      </c>
      <c r="I886" s="204" t="s">
        <v>1202</v>
      </c>
      <c r="J886" s="215" t="str">
        <f t="shared" si="53"/>
        <v>0</v>
      </c>
      <c r="K886" s="216" t="str">
        <f t="shared" si="56"/>
        <v>0</v>
      </c>
      <c r="L886" s="216" t="str">
        <f t="shared" si="54"/>
        <v>1</v>
      </c>
      <c r="M886" s="216" t="str">
        <f t="shared" si="55"/>
        <v>5</v>
      </c>
    </row>
    <row r="887" spans="3:13" x14ac:dyDescent="0.2">
      <c r="C887" s="132" t="s">
        <v>1304</v>
      </c>
      <c r="I887" s="204" t="s">
        <v>1203</v>
      </c>
      <c r="J887" s="215" t="str">
        <f t="shared" si="53"/>
        <v>0</v>
      </c>
      <c r="K887" s="216" t="str">
        <f t="shared" si="56"/>
        <v>0</v>
      </c>
      <c r="L887" s="216" t="str">
        <f t="shared" si="54"/>
        <v>2</v>
      </c>
      <c r="M887" s="216" t="str">
        <f t="shared" si="55"/>
        <v>5</v>
      </c>
    </row>
    <row r="888" spans="3:13" x14ac:dyDescent="0.2">
      <c r="C888" s="132" t="s">
        <v>1304</v>
      </c>
      <c r="I888" s="204" t="s">
        <v>1204</v>
      </c>
      <c r="J888" s="215" t="str">
        <f t="shared" si="53"/>
        <v>0</v>
      </c>
      <c r="K888" s="216" t="str">
        <f t="shared" si="56"/>
        <v>0</v>
      </c>
      <c r="L888" s="216" t="str">
        <f t="shared" si="54"/>
        <v>3</v>
      </c>
      <c r="M888" s="216" t="str">
        <f t="shared" si="55"/>
        <v>5</v>
      </c>
    </row>
    <row r="889" spans="3:13" x14ac:dyDescent="0.2">
      <c r="C889" s="132" t="s">
        <v>1304</v>
      </c>
      <c r="I889" s="204" t="s">
        <v>1205</v>
      </c>
      <c r="J889" s="215" t="str">
        <f t="shared" si="53"/>
        <v>0</v>
      </c>
      <c r="K889" s="216" t="str">
        <f t="shared" si="56"/>
        <v>1</v>
      </c>
      <c r="L889" s="216" t="str">
        <f t="shared" si="54"/>
        <v>3</v>
      </c>
      <c r="M889" s="216" t="str">
        <f t="shared" si="55"/>
        <v>5</v>
      </c>
    </row>
    <row r="890" spans="3:13" x14ac:dyDescent="0.2">
      <c r="C890" s="132" t="s">
        <v>1304</v>
      </c>
      <c r="I890" s="204" t="s">
        <v>1206</v>
      </c>
      <c r="J890" s="215" t="str">
        <f t="shared" si="53"/>
        <v>0</v>
      </c>
      <c r="K890" s="216" t="str">
        <f t="shared" si="56"/>
        <v>2</v>
      </c>
      <c r="L890" s="216" t="str">
        <f t="shared" si="54"/>
        <v>3</v>
      </c>
      <c r="M890" s="216" t="str">
        <f t="shared" si="55"/>
        <v>5</v>
      </c>
    </row>
    <row r="891" spans="3:13" x14ac:dyDescent="0.2">
      <c r="C891" s="132" t="s">
        <v>1304</v>
      </c>
      <c r="I891" s="204" t="s">
        <v>1207</v>
      </c>
      <c r="J891" s="215" t="str">
        <f t="shared" si="53"/>
        <v>0</v>
      </c>
      <c r="K891" s="216" t="str">
        <f t="shared" si="56"/>
        <v>9</v>
      </c>
      <c r="L891" s="216" t="str">
        <f t="shared" si="54"/>
        <v>3</v>
      </c>
      <c r="M891" s="216" t="str">
        <f t="shared" si="55"/>
        <v>5</v>
      </c>
    </row>
    <row r="892" spans="3:13" x14ac:dyDescent="0.2">
      <c r="C892" s="132" t="s">
        <v>1304</v>
      </c>
      <c r="I892" s="204" t="s">
        <v>1208</v>
      </c>
      <c r="J892" s="215" t="str">
        <f t="shared" si="53"/>
        <v>0</v>
      </c>
      <c r="K892" s="216" t="str">
        <f t="shared" si="56"/>
        <v>0</v>
      </c>
      <c r="L892" s="216" t="str">
        <f t="shared" si="54"/>
        <v>9</v>
      </c>
      <c r="M892" s="216" t="str">
        <f t="shared" si="55"/>
        <v>5</v>
      </c>
    </row>
    <row r="893" spans="3:13" x14ac:dyDescent="0.2">
      <c r="C893" s="132" t="s">
        <v>1304</v>
      </c>
      <c r="I893" s="204" t="s">
        <v>1209</v>
      </c>
      <c r="J893" s="215" t="str">
        <f t="shared" si="53"/>
        <v>0</v>
      </c>
      <c r="K893" s="216" t="str">
        <f t="shared" si="56"/>
        <v>1</v>
      </c>
      <c r="L893" s="216" t="str">
        <f t="shared" si="54"/>
        <v>9</v>
      </c>
      <c r="M893" s="216" t="str">
        <f t="shared" si="55"/>
        <v>5</v>
      </c>
    </row>
    <row r="894" spans="3:13" x14ac:dyDescent="0.2">
      <c r="C894" s="132" t="s">
        <v>1304</v>
      </c>
      <c r="I894" s="204" t="s">
        <v>1210</v>
      </c>
      <c r="J894" s="215" t="str">
        <f t="shared" si="53"/>
        <v>0</v>
      </c>
      <c r="K894" s="216" t="str">
        <f t="shared" si="56"/>
        <v>2</v>
      </c>
      <c r="L894" s="216" t="str">
        <f t="shared" si="54"/>
        <v>9</v>
      </c>
      <c r="M894" s="216" t="str">
        <f t="shared" si="55"/>
        <v>5</v>
      </c>
    </row>
    <row r="895" spans="3:13" x14ac:dyDescent="0.2">
      <c r="C895" s="132" t="s">
        <v>1304</v>
      </c>
      <c r="I895" s="204" t="s">
        <v>1211</v>
      </c>
      <c r="J895" s="215" t="str">
        <f t="shared" si="53"/>
        <v>0</v>
      </c>
      <c r="K895" s="216" t="str">
        <f t="shared" si="56"/>
        <v>3</v>
      </c>
      <c r="L895" s="216" t="str">
        <f t="shared" si="54"/>
        <v>9</v>
      </c>
      <c r="M895" s="216" t="str">
        <f t="shared" si="55"/>
        <v>5</v>
      </c>
    </row>
    <row r="896" spans="3:13" x14ac:dyDescent="0.2">
      <c r="C896" s="132" t="s">
        <v>1304</v>
      </c>
      <c r="I896" s="204" t="s">
        <v>1212</v>
      </c>
      <c r="J896" s="215" t="str">
        <f t="shared" si="53"/>
        <v>0</v>
      </c>
      <c r="K896" s="216" t="str">
        <f t="shared" si="56"/>
        <v>9</v>
      </c>
      <c r="L896" s="216" t="str">
        <f t="shared" si="54"/>
        <v>9</v>
      </c>
      <c r="M896" s="216" t="str">
        <f t="shared" si="55"/>
        <v>5</v>
      </c>
    </row>
    <row r="897" spans="3:13" x14ac:dyDescent="0.2">
      <c r="C897" s="132" t="s">
        <v>1304</v>
      </c>
      <c r="I897" s="131" t="s">
        <v>1213</v>
      </c>
      <c r="J897" s="215" t="str">
        <f t="shared" si="53"/>
        <v>0</v>
      </c>
      <c r="K897" s="216" t="str">
        <f t="shared" si="56"/>
        <v>0</v>
      </c>
      <c r="L897" s="216" t="str">
        <f t="shared" si="54"/>
        <v>0</v>
      </c>
      <c r="M897" s="216" t="str">
        <f t="shared" si="55"/>
        <v>6</v>
      </c>
    </row>
    <row r="898" spans="3:13" ht="15" x14ac:dyDescent="0.25">
      <c r="C898" s="132" t="s">
        <v>1304</v>
      </c>
      <c r="I898" s="206" t="s">
        <v>1214</v>
      </c>
      <c r="J898" s="215" t="str">
        <f t="shared" si="53"/>
        <v>0</v>
      </c>
      <c r="K898" s="216" t="str">
        <f t="shared" si="56"/>
        <v>0</v>
      </c>
      <c r="L898" s="216" t="str">
        <f t="shared" si="54"/>
        <v>0</v>
      </c>
      <c r="M898" s="216" t="str">
        <f t="shared" si="55"/>
        <v>0</v>
      </c>
    </row>
    <row r="899" spans="3:13" x14ac:dyDescent="0.2">
      <c r="C899" s="132" t="s">
        <v>1304</v>
      </c>
      <c r="I899" s="131" t="s">
        <v>1215</v>
      </c>
      <c r="J899" s="215" t="str">
        <f t="shared" si="53"/>
        <v>0</v>
      </c>
      <c r="K899" s="216" t="str">
        <f t="shared" si="56"/>
        <v>0</v>
      </c>
      <c r="L899" s="216" t="str">
        <f t="shared" si="54"/>
        <v>0</v>
      </c>
      <c r="M899" s="216" t="str">
        <f t="shared" si="55"/>
        <v>1</v>
      </c>
    </row>
    <row r="900" spans="3:13" x14ac:dyDescent="0.2">
      <c r="C900" s="132" t="s">
        <v>1304</v>
      </c>
      <c r="I900" s="131" t="s">
        <v>1216</v>
      </c>
      <c r="J900" s="215" t="str">
        <f t="shared" ref="J900:J963" si="57">LEFT(RIGHT(LEFT(I900,6),1),1)</f>
        <v>0</v>
      </c>
      <c r="K900" s="216" t="str">
        <f t="shared" si="56"/>
        <v>0</v>
      </c>
      <c r="L900" s="216" t="str">
        <f t="shared" ref="L900:L963" si="58">LEFT(RIGHT(LEFT(I900,6),3),1)</f>
        <v>0</v>
      </c>
      <c r="M900" s="216" t="str">
        <f t="shared" ref="M900:M963" si="59">LEFT(RIGHT(LEFT(I900,6),4),1)</f>
        <v>2</v>
      </c>
    </row>
    <row r="901" spans="3:13" x14ac:dyDescent="0.2">
      <c r="C901" s="132" t="s">
        <v>1304</v>
      </c>
      <c r="I901" s="204" t="s">
        <v>1217</v>
      </c>
      <c r="J901" s="215" t="str">
        <f t="shared" si="57"/>
        <v>0</v>
      </c>
      <c r="K901" s="216" t="str">
        <f t="shared" si="56"/>
        <v>0</v>
      </c>
      <c r="L901" s="216" t="str">
        <f t="shared" si="58"/>
        <v>1</v>
      </c>
      <c r="M901" s="216" t="str">
        <f t="shared" si="59"/>
        <v>2</v>
      </c>
    </row>
    <row r="902" spans="3:13" x14ac:dyDescent="0.2">
      <c r="C902" s="132" t="s">
        <v>1304</v>
      </c>
      <c r="I902" s="204" t="s">
        <v>1218</v>
      </c>
      <c r="J902" s="215" t="str">
        <f t="shared" si="57"/>
        <v>0</v>
      </c>
      <c r="K902" s="216" t="str">
        <f t="shared" si="56"/>
        <v>0</v>
      </c>
      <c r="L902" s="216" t="str">
        <f t="shared" si="58"/>
        <v>2</v>
      </c>
      <c r="M902" s="216" t="str">
        <f t="shared" si="59"/>
        <v>2</v>
      </c>
    </row>
    <row r="903" spans="3:13" x14ac:dyDescent="0.2">
      <c r="C903" s="132" t="s">
        <v>1304</v>
      </c>
      <c r="I903" s="204" t="s">
        <v>1219</v>
      </c>
      <c r="J903" s="215" t="str">
        <f t="shared" si="57"/>
        <v>0</v>
      </c>
      <c r="K903" s="216" t="str">
        <f t="shared" si="56"/>
        <v>0</v>
      </c>
      <c r="L903" s="216" t="str">
        <f t="shared" si="58"/>
        <v>3</v>
      </c>
      <c r="M903" s="216" t="str">
        <f t="shared" si="59"/>
        <v>2</v>
      </c>
    </row>
    <row r="904" spans="3:13" x14ac:dyDescent="0.2">
      <c r="C904" s="132" t="s">
        <v>1304</v>
      </c>
      <c r="I904" s="131" t="s">
        <v>1220</v>
      </c>
      <c r="J904" s="215" t="str">
        <f t="shared" si="57"/>
        <v>0</v>
      </c>
      <c r="K904" s="216" t="str">
        <f t="shared" ref="K904:K967" si="60">LEFT(RIGHT(LEFT(I904,6),2),1)</f>
        <v>0</v>
      </c>
      <c r="L904" s="216" t="str">
        <f t="shared" si="58"/>
        <v>0</v>
      </c>
      <c r="M904" s="216" t="str">
        <f t="shared" si="59"/>
        <v>9</v>
      </c>
    </row>
    <row r="905" spans="3:13" x14ac:dyDescent="0.2">
      <c r="C905" s="132" t="s">
        <v>1304</v>
      </c>
      <c r="I905" s="204" t="s">
        <v>1221</v>
      </c>
      <c r="J905" s="215" t="str">
        <f t="shared" si="57"/>
        <v>0</v>
      </c>
      <c r="K905" s="216" t="str">
        <f t="shared" si="60"/>
        <v>1</v>
      </c>
      <c r="L905" s="216" t="str">
        <f t="shared" si="58"/>
        <v>0</v>
      </c>
      <c r="M905" s="216" t="str">
        <f t="shared" si="59"/>
        <v>9</v>
      </c>
    </row>
    <row r="906" spans="3:13" x14ac:dyDescent="0.2">
      <c r="C906" s="132" t="s">
        <v>1304</v>
      </c>
      <c r="I906" s="204" t="s">
        <v>1222</v>
      </c>
      <c r="J906" s="215" t="str">
        <f t="shared" si="57"/>
        <v>0</v>
      </c>
      <c r="K906" s="216" t="str">
        <f t="shared" si="60"/>
        <v>9</v>
      </c>
      <c r="L906" s="216" t="str">
        <f t="shared" si="58"/>
        <v>0</v>
      </c>
      <c r="M906" s="216" t="str">
        <f t="shared" si="59"/>
        <v>9</v>
      </c>
    </row>
    <row r="907" spans="3:13" ht="15" x14ac:dyDescent="0.25">
      <c r="C907" s="132" t="s">
        <v>1304</v>
      </c>
      <c r="I907" s="206" t="s">
        <v>1223</v>
      </c>
      <c r="J907" s="215" t="str">
        <f t="shared" si="57"/>
        <v>0</v>
      </c>
      <c r="K907" s="216" t="str">
        <f t="shared" si="60"/>
        <v>0</v>
      </c>
      <c r="L907" s="216" t="str">
        <f t="shared" si="58"/>
        <v>0</v>
      </c>
      <c r="M907" s="216" t="str">
        <f t="shared" si="59"/>
        <v>0</v>
      </c>
    </row>
    <row r="908" spans="3:13" x14ac:dyDescent="0.2">
      <c r="C908" s="132" t="s">
        <v>1304</v>
      </c>
      <c r="I908" s="131" t="s">
        <v>1224</v>
      </c>
      <c r="J908" s="215" t="str">
        <f t="shared" si="57"/>
        <v>0</v>
      </c>
      <c r="K908" s="216" t="str">
        <f t="shared" si="60"/>
        <v>0</v>
      </c>
      <c r="L908" s="216" t="str">
        <f t="shared" si="58"/>
        <v>0</v>
      </c>
      <c r="M908" s="216" t="str">
        <f t="shared" si="59"/>
        <v>1</v>
      </c>
    </row>
    <row r="909" spans="3:13" x14ac:dyDescent="0.2">
      <c r="C909" s="132" t="s">
        <v>1304</v>
      </c>
      <c r="I909" s="131" t="s">
        <v>1225</v>
      </c>
      <c r="J909" s="215" t="str">
        <f t="shared" si="57"/>
        <v>0</v>
      </c>
      <c r="K909" s="216" t="str">
        <f t="shared" si="60"/>
        <v>0</v>
      </c>
      <c r="L909" s="216" t="str">
        <f t="shared" si="58"/>
        <v>0</v>
      </c>
      <c r="M909" s="216" t="str">
        <f t="shared" si="59"/>
        <v>2</v>
      </c>
    </row>
    <row r="910" spans="3:13" x14ac:dyDescent="0.2">
      <c r="C910" s="132" t="s">
        <v>1304</v>
      </c>
      <c r="I910" s="204" t="s">
        <v>1226</v>
      </c>
      <c r="J910" s="215" t="str">
        <f t="shared" si="57"/>
        <v>0</v>
      </c>
      <c r="K910" s="216" t="str">
        <f t="shared" si="60"/>
        <v>1</v>
      </c>
      <c r="L910" s="216" t="str">
        <f t="shared" si="58"/>
        <v>0</v>
      </c>
      <c r="M910" s="216" t="str">
        <f t="shared" si="59"/>
        <v>2</v>
      </c>
    </row>
    <row r="911" spans="3:13" x14ac:dyDescent="0.2">
      <c r="C911" s="132" t="s">
        <v>1304</v>
      </c>
      <c r="I911" s="204" t="s">
        <v>1227</v>
      </c>
      <c r="J911" s="215" t="str">
        <f t="shared" si="57"/>
        <v>0</v>
      </c>
      <c r="K911" s="216" t="str">
        <f t="shared" si="60"/>
        <v>2</v>
      </c>
      <c r="L911" s="216" t="str">
        <f t="shared" si="58"/>
        <v>0</v>
      </c>
      <c r="M911" s="216" t="str">
        <f t="shared" si="59"/>
        <v>2</v>
      </c>
    </row>
    <row r="912" spans="3:13" x14ac:dyDescent="0.2">
      <c r="C912" s="132" t="s">
        <v>1304</v>
      </c>
      <c r="I912" s="131" t="s">
        <v>1228</v>
      </c>
      <c r="J912" s="215" t="str">
        <f t="shared" si="57"/>
        <v>0</v>
      </c>
      <c r="K912" s="216" t="str">
        <f t="shared" si="60"/>
        <v>0</v>
      </c>
      <c r="L912" s="216" t="str">
        <f t="shared" si="58"/>
        <v>0</v>
      </c>
      <c r="M912" s="216" t="str">
        <f t="shared" si="59"/>
        <v>3</v>
      </c>
    </row>
    <row r="913" spans="3:13" x14ac:dyDescent="0.2">
      <c r="C913" s="132" t="s">
        <v>1304</v>
      </c>
      <c r="I913" s="204" t="s">
        <v>1229</v>
      </c>
      <c r="J913" s="215" t="str">
        <f t="shared" si="57"/>
        <v>0</v>
      </c>
      <c r="K913" s="216" t="str">
        <f t="shared" si="60"/>
        <v>1</v>
      </c>
      <c r="L913" s="216" t="str">
        <f t="shared" si="58"/>
        <v>0</v>
      </c>
      <c r="M913" s="216" t="str">
        <f t="shared" si="59"/>
        <v>3</v>
      </c>
    </row>
    <row r="914" spans="3:13" x14ac:dyDescent="0.2">
      <c r="C914" s="132" t="s">
        <v>1304</v>
      </c>
      <c r="I914" s="204" t="s">
        <v>1230</v>
      </c>
      <c r="J914" s="215" t="str">
        <f t="shared" si="57"/>
        <v>0</v>
      </c>
      <c r="K914" s="216" t="str">
        <f t="shared" si="60"/>
        <v>2</v>
      </c>
      <c r="L914" s="216" t="str">
        <f t="shared" si="58"/>
        <v>0</v>
      </c>
      <c r="M914" s="216" t="str">
        <f t="shared" si="59"/>
        <v>3</v>
      </c>
    </row>
    <row r="915" spans="3:13" x14ac:dyDescent="0.2">
      <c r="C915" s="132" t="s">
        <v>1304</v>
      </c>
      <c r="I915" s="131" t="s">
        <v>1231</v>
      </c>
      <c r="J915" s="215" t="str">
        <f t="shared" si="57"/>
        <v>0</v>
      </c>
      <c r="K915" s="216" t="str">
        <f t="shared" si="60"/>
        <v>0</v>
      </c>
      <c r="L915" s="216" t="str">
        <f t="shared" si="58"/>
        <v>0</v>
      </c>
      <c r="M915" s="216" t="str">
        <f t="shared" si="59"/>
        <v>9</v>
      </c>
    </row>
    <row r="916" spans="3:13" ht="15" x14ac:dyDescent="0.25">
      <c r="C916" s="132" t="s">
        <v>1304</v>
      </c>
      <c r="I916" s="206" t="s">
        <v>1232</v>
      </c>
      <c r="J916" s="215" t="str">
        <f t="shared" si="57"/>
        <v>0</v>
      </c>
      <c r="K916" s="216" t="str">
        <f t="shared" si="60"/>
        <v>0</v>
      </c>
      <c r="L916" s="216" t="str">
        <f t="shared" si="58"/>
        <v>0</v>
      </c>
      <c r="M916" s="216" t="str">
        <f t="shared" si="59"/>
        <v>0</v>
      </c>
    </row>
    <row r="917" spans="3:13" x14ac:dyDescent="0.2">
      <c r="C917" s="132" t="s">
        <v>1304</v>
      </c>
      <c r="I917" s="131" t="s">
        <v>1233</v>
      </c>
      <c r="J917" s="215" t="str">
        <f t="shared" si="57"/>
        <v>0</v>
      </c>
      <c r="K917" s="216" t="str">
        <f t="shared" si="60"/>
        <v>0</v>
      </c>
      <c r="L917" s="216" t="str">
        <f t="shared" si="58"/>
        <v>0</v>
      </c>
      <c r="M917" s="216" t="str">
        <f t="shared" si="59"/>
        <v>1</v>
      </c>
    </row>
    <row r="918" spans="3:13" x14ac:dyDescent="0.2">
      <c r="C918" s="132" t="s">
        <v>1304</v>
      </c>
      <c r="I918" s="204" t="s">
        <v>1234</v>
      </c>
      <c r="J918" s="215" t="str">
        <f t="shared" si="57"/>
        <v>0</v>
      </c>
      <c r="K918" s="216" t="str">
        <f t="shared" si="60"/>
        <v>1</v>
      </c>
      <c r="L918" s="216" t="str">
        <f t="shared" si="58"/>
        <v>0</v>
      </c>
      <c r="M918" s="216" t="str">
        <f t="shared" si="59"/>
        <v>1</v>
      </c>
    </row>
    <row r="919" spans="3:13" x14ac:dyDescent="0.2">
      <c r="C919" s="132" t="s">
        <v>1304</v>
      </c>
      <c r="I919" s="204" t="s">
        <v>1235</v>
      </c>
      <c r="J919" s="215" t="str">
        <f t="shared" si="57"/>
        <v>0</v>
      </c>
      <c r="K919" s="216" t="str">
        <f t="shared" si="60"/>
        <v>2</v>
      </c>
      <c r="L919" s="216" t="str">
        <f t="shared" si="58"/>
        <v>0</v>
      </c>
      <c r="M919" s="216" t="str">
        <f t="shared" si="59"/>
        <v>1</v>
      </c>
    </row>
    <row r="920" spans="3:13" x14ac:dyDescent="0.2">
      <c r="C920" s="132" t="s">
        <v>1304</v>
      </c>
      <c r="I920" s="131" t="s">
        <v>1236</v>
      </c>
      <c r="J920" s="215" t="str">
        <f t="shared" si="57"/>
        <v>0</v>
      </c>
      <c r="K920" s="216" t="str">
        <f t="shared" si="60"/>
        <v>0</v>
      </c>
      <c r="L920" s="216" t="str">
        <f t="shared" si="58"/>
        <v>0</v>
      </c>
      <c r="M920" s="216" t="str">
        <f t="shared" si="59"/>
        <v>9</v>
      </c>
    </row>
    <row r="921" spans="3:13" x14ac:dyDescent="0.2">
      <c r="C921" s="132" t="s">
        <v>1304</v>
      </c>
      <c r="I921" s="204" t="s">
        <v>1237</v>
      </c>
      <c r="J921" s="215" t="str">
        <f t="shared" si="57"/>
        <v>0</v>
      </c>
      <c r="K921" s="216" t="str">
        <f t="shared" si="60"/>
        <v>0</v>
      </c>
      <c r="L921" s="216" t="str">
        <f t="shared" si="58"/>
        <v>1</v>
      </c>
      <c r="M921" s="216" t="str">
        <f t="shared" si="59"/>
        <v>9</v>
      </c>
    </row>
    <row r="922" spans="3:13" x14ac:dyDescent="0.2">
      <c r="C922" s="132" t="s">
        <v>1304</v>
      </c>
      <c r="I922" s="204" t="s">
        <v>1238</v>
      </c>
      <c r="J922" s="215" t="str">
        <f t="shared" si="57"/>
        <v>0</v>
      </c>
      <c r="K922" s="216" t="str">
        <f t="shared" si="60"/>
        <v>0</v>
      </c>
      <c r="L922" s="216" t="str">
        <f t="shared" si="58"/>
        <v>9</v>
      </c>
      <c r="M922" s="216" t="str">
        <f t="shared" si="59"/>
        <v>9</v>
      </c>
    </row>
    <row r="923" spans="3:13" x14ac:dyDescent="0.2">
      <c r="C923" s="132" t="s">
        <v>1304</v>
      </c>
      <c r="I923" s="204" t="s">
        <v>1239</v>
      </c>
      <c r="J923" s="215" t="str">
        <f t="shared" si="57"/>
        <v>0</v>
      </c>
      <c r="K923" s="216" t="str">
        <f t="shared" si="60"/>
        <v>1</v>
      </c>
      <c r="L923" s="216" t="str">
        <f t="shared" si="58"/>
        <v>9</v>
      </c>
      <c r="M923" s="216" t="str">
        <f t="shared" si="59"/>
        <v>9</v>
      </c>
    </row>
    <row r="924" spans="3:13" x14ac:dyDescent="0.2">
      <c r="C924" s="132" t="s">
        <v>1304</v>
      </c>
      <c r="I924" s="204" t="s">
        <v>1240</v>
      </c>
      <c r="J924" s="215" t="str">
        <f t="shared" si="57"/>
        <v>0</v>
      </c>
      <c r="K924" s="216" t="str">
        <f t="shared" si="60"/>
        <v>2</v>
      </c>
      <c r="L924" s="216" t="str">
        <f t="shared" si="58"/>
        <v>9</v>
      </c>
      <c r="M924" s="216" t="str">
        <f t="shared" si="59"/>
        <v>9</v>
      </c>
    </row>
    <row r="925" spans="3:13" x14ac:dyDescent="0.2">
      <c r="C925" s="132" t="s">
        <v>1304</v>
      </c>
      <c r="I925" s="204" t="s">
        <v>1241</v>
      </c>
      <c r="J925" s="215" t="str">
        <f t="shared" si="57"/>
        <v>0</v>
      </c>
      <c r="K925" s="216" t="str">
        <f t="shared" si="60"/>
        <v>3</v>
      </c>
      <c r="L925" s="216" t="str">
        <f t="shared" si="58"/>
        <v>9</v>
      </c>
      <c r="M925" s="216" t="str">
        <f t="shared" si="59"/>
        <v>9</v>
      </c>
    </row>
    <row r="926" spans="3:13" x14ac:dyDescent="0.2">
      <c r="C926" s="132" t="s">
        <v>1304</v>
      </c>
      <c r="I926" s="204" t="s">
        <v>1242</v>
      </c>
      <c r="J926" s="215" t="str">
        <f t="shared" si="57"/>
        <v>0</v>
      </c>
      <c r="K926" s="216" t="str">
        <f t="shared" si="60"/>
        <v>9</v>
      </c>
      <c r="L926" s="216" t="str">
        <f t="shared" si="58"/>
        <v>9</v>
      </c>
      <c r="M926" s="216" t="str">
        <f t="shared" si="59"/>
        <v>9</v>
      </c>
    </row>
    <row r="927" spans="3:13" ht="15" x14ac:dyDescent="0.25">
      <c r="C927" s="132" t="s">
        <v>1304</v>
      </c>
      <c r="I927" s="206" t="s">
        <v>1243</v>
      </c>
      <c r="J927" s="215" t="str">
        <f t="shared" si="57"/>
        <v>0</v>
      </c>
      <c r="K927" s="216" t="str">
        <f t="shared" si="60"/>
        <v>0</v>
      </c>
      <c r="L927" s="216" t="str">
        <f t="shared" si="58"/>
        <v>0</v>
      </c>
      <c r="M927" s="216" t="str">
        <f t="shared" si="59"/>
        <v>0</v>
      </c>
    </row>
    <row r="928" spans="3:13" x14ac:dyDescent="0.2">
      <c r="C928" s="132" t="s">
        <v>1304</v>
      </c>
      <c r="I928" s="204" t="s">
        <v>1244</v>
      </c>
      <c r="J928" s="215" t="str">
        <f t="shared" si="57"/>
        <v>0</v>
      </c>
      <c r="K928" s="216" t="str">
        <f t="shared" si="60"/>
        <v>0</v>
      </c>
      <c r="L928" s="216" t="str">
        <f t="shared" si="58"/>
        <v>1</v>
      </c>
      <c r="M928" s="216" t="str">
        <f t="shared" si="59"/>
        <v>0</v>
      </c>
    </row>
    <row r="929" spans="3:13" x14ac:dyDescent="0.2">
      <c r="C929" s="132" t="s">
        <v>1304</v>
      </c>
      <c r="I929" s="204" t="s">
        <v>1245</v>
      </c>
      <c r="J929" s="215" t="str">
        <f t="shared" si="57"/>
        <v>0</v>
      </c>
      <c r="K929" s="216" t="str">
        <f t="shared" si="60"/>
        <v>0</v>
      </c>
      <c r="L929" s="216" t="str">
        <f t="shared" si="58"/>
        <v>2</v>
      </c>
      <c r="M929" s="216" t="str">
        <f t="shared" si="59"/>
        <v>0</v>
      </c>
    </row>
    <row r="930" spans="3:13" x14ac:dyDescent="0.2">
      <c r="C930" s="132" t="s">
        <v>1304</v>
      </c>
      <c r="I930" s="204" t="s">
        <v>1246</v>
      </c>
      <c r="J930" s="215" t="str">
        <f t="shared" si="57"/>
        <v>0</v>
      </c>
      <c r="K930" s="216" t="str">
        <f t="shared" si="60"/>
        <v>0</v>
      </c>
      <c r="L930" s="216" t="str">
        <f t="shared" si="58"/>
        <v>3</v>
      </c>
      <c r="M930" s="216" t="str">
        <f t="shared" si="59"/>
        <v>0</v>
      </c>
    </row>
    <row r="931" spans="3:13" x14ac:dyDescent="0.2">
      <c r="C931" s="132" t="s">
        <v>1304</v>
      </c>
      <c r="I931" s="204" t="s">
        <v>1247</v>
      </c>
      <c r="J931" s="215" t="str">
        <f t="shared" si="57"/>
        <v>0</v>
      </c>
      <c r="K931" s="216" t="str">
        <f t="shared" si="60"/>
        <v>0</v>
      </c>
      <c r="L931" s="216" t="str">
        <f t="shared" si="58"/>
        <v>4</v>
      </c>
      <c r="M931" s="216" t="str">
        <f t="shared" si="59"/>
        <v>0</v>
      </c>
    </row>
    <row r="932" spans="3:13" ht="15" x14ac:dyDescent="0.25">
      <c r="C932" s="132" t="s">
        <v>1304</v>
      </c>
      <c r="I932" s="206" t="s">
        <v>1248</v>
      </c>
      <c r="J932" s="215" t="str">
        <f t="shared" si="57"/>
        <v>0</v>
      </c>
      <c r="K932" s="216" t="str">
        <f t="shared" si="60"/>
        <v>0</v>
      </c>
      <c r="L932" s="216" t="str">
        <f t="shared" si="58"/>
        <v>0</v>
      </c>
      <c r="M932" s="216" t="str">
        <f t="shared" si="59"/>
        <v>0</v>
      </c>
    </row>
    <row r="933" spans="3:13" x14ac:dyDescent="0.2">
      <c r="C933" s="132" t="s">
        <v>1304</v>
      </c>
      <c r="I933" s="204" t="s">
        <v>1249</v>
      </c>
      <c r="J933" s="215" t="str">
        <f t="shared" si="57"/>
        <v>0</v>
      </c>
      <c r="K933" s="216" t="str">
        <f t="shared" si="60"/>
        <v>0</v>
      </c>
      <c r="L933" s="216" t="str">
        <f t="shared" si="58"/>
        <v>1</v>
      </c>
      <c r="M933" s="216" t="str">
        <f t="shared" si="59"/>
        <v>0</v>
      </c>
    </row>
    <row r="934" spans="3:13" x14ac:dyDescent="0.2">
      <c r="C934" s="132" t="s">
        <v>1304</v>
      </c>
      <c r="I934" s="204" t="s">
        <v>1250</v>
      </c>
      <c r="J934" s="215" t="str">
        <f t="shared" si="57"/>
        <v>0</v>
      </c>
      <c r="K934" s="216" t="str">
        <f t="shared" si="60"/>
        <v>0</v>
      </c>
      <c r="L934" s="216" t="str">
        <f t="shared" si="58"/>
        <v>2</v>
      </c>
      <c r="M934" s="216" t="str">
        <f t="shared" si="59"/>
        <v>0</v>
      </c>
    </row>
    <row r="935" spans="3:13" x14ac:dyDescent="0.2">
      <c r="C935" s="132" t="s">
        <v>1304</v>
      </c>
      <c r="I935" s="204" t="s">
        <v>1251</v>
      </c>
      <c r="J935" s="215" t="str">
        <f t="shared" si="57"/>
        <v>0</v>
      </c>
      <c r="K935" s="216" t="str">
        <f t="shared" si="60"/>
        <v>0</v>
      </c>
      <c r="L935" s="216" t="str">
        <f t="shared" si="58"/>
        <v>3</v>
      </c>
      <c r="M935" s="216" t="str">
        <f t="shared" si="59"/>
        <v>0</v>
      </c>
    </row>
    <row r="936" spans="3:13" x14ac:dyDescent="0.2">
      <c r="C936" s="132" t="s">
        <v>1304</v>
      </c>
      <c r="I936" s="204" t="s">
        <v>1252</v>
      </c>
      <c r="J936" s="215" t="str">
        <f t="shared" si="57"/>
        <v>0</v>
      </c>
      <c r="K936" s="216" t="str">
        <f t="shared" si="60"/>
        <v>0</v>
      </c>
      <c r="L936" s="216" t="str">
        <f t="shared" si="58"/>
        <v>4</v>
      </c>
      <c r="M936" s="216" t="str">
        <f t="shared" si="59"/>
        <v>0</v>
      </c>
    </row>
    <row r="937" spans="3:13" x14ac:dyDescent="0.2">
      <c r="C937" s="132" t="s">
        <v>1304</v>
      </c>
      <c r="I937" s="204" t="s">
        <v>1253</v>
      </c>
      <c r="J937" s="215" t="str">
        <f t="shared" si="57"/>
        <v>0</v>
      </c>
      <c r="K937" s="216" t="str">
        <f t="shared" si="60"/>
        <v>1</v>
      </c>
      <c r="L937" s="216" t="str">
        <f t="shared" si="58"/>
        <v>4</v>
      </c>
      <c r="M937" s="216" t="str">
        <f t="shared" si="59"/>
        <v>0</v>
      </c>
    </row>
    <row r="938" spans="3:13" x14ac:dyDescent="0.2">
      <c r="C938" s="132" t="s">
        <v>1304</v>
      </c>
      <c r="I938" s="204" t="s">
        <v>1254</v>
      </c>
      <c r="J938" s="215" t="str">
        <f t="shared" si="57"/>
        <v>0</v>
      </c>
      <c r="K938" s="216" t="str">
        <f t="shared" si="60"/>
        <v>2</v>
      </c>
      <c r="L938" s="216" t="str">
        <f t="shared" si="58"/>
        <v>4</v>
      </c>
      <c r="M938" s="216" t="str">
        <f t="shared" si="59"/>
        <v>0</v>
      </c>
    </row>
    <row r="939" spans="3:13" ht="15" x14ac:dyDescent="0.25">
      <c r="C939" s="132" t="s">
        <v>1304</v>
      </c>
      <c r="I939" s="206" t="s">
        <v>1255</v>
      </c>
      <c r="J939" s="215" t="str">
        <f t="shared" si="57"/>
        <v>0</v>
      </c>
      <c r="K939" s="216" t="str">
        <f t="shared" si="60"/>
        <v>0</v>
      </c>
      <c r="L939" s="216" t="str">
        <f t="shared" si="58"/>
        <v>0</v>
      </c>
      <c r="M939" s="216" t="str">
        <f t="shared" si="59"/>
        <v>0</v>
      </c>
    </row>
    <row r="940" spans="3:13" ht="15" x14ac:dyDescent="0.25">
      <c r="C940" s="132" t="s">
        <v>1304</v>
      </c>
      <c r="I940" s="206" t="s">
        <v>1256</v>
      </c>
      <c r="J940" s="215" t="str">
        <f t="shared" si="57"/>
        <v>0</v>
      </c>
      <c r="K940" s="216" t="str">
        <f t="shared" si="60"/>
        <v>0</v>
      </c>
      <c r="L940" s="216" t="str">
        <f t="shared" si="58"/>
        <v>0</v>
      </c>
      <c r="M940" s="216" t="str">
        <f t="shared" si="59"/>
        <v>0</v>
      </c>
    </row>
    <row r="941" spans="3:13" x14ac:dyDescent="0.2">
      <c r="C941" s="132" t="s">
        <v>1304</v>
      </c>
      <c r="I941" s="131" t="s">
        <v>1257</v>
      </c>
      <c r="J941" s="215" t="str">
        <f t="shared" si="57"/>
        <v>0</v>
      </c>
      <c r="K941" s="216" t="str">
        <f t="shared" si="60"/>
        <v>0</v>
      </c>
      <c r="L941" s="216" t="str">
        <f t="shared" si="58"/>
        <v>0</v>
      </c>
      <c r="M941" s="216" t="str">
        <f t="shared" si="59"/>
        <v>1</v>
      </c>
    </row>
    <row r="942" spans="3:13" x14ac:dyDescent="0.2">
      <c r="C942" s="132" t="s">
        <v>1304</v>
      </c>
      <c r="I942" s="204" t="s">
        <v>1258</v>
      </c>
      <c r="J942" s="215" t="str">
        <f t="shared" si="57"/>
        <v>0</v>
      </c>
      <c r="K942" s="216" t="str">
        <f t="shared" si="60"/>
        <v>0</v>
      </c>
      <c r="L942" s="216" t="str">
        <f t="shared" si="58"/>
        <v>1</v>
      </c>
      <c r="M942" s="216" t="str">
        <f t="shared" si="59"/>
        <v>1</v>
      </c>
    </row>
    <row r="943" spans="3:13" x14ac:dyDescent="0.2">
      <c r="C943" s="132" t="s">
        <v>1304</v>
      </c>
      <c r="I943" s="204" t="s">
        <v>1259</v>
      </c>
      <c r="J943" s="215" t="str">
        <f t="shared" si="57"/>
        <v>0</v>
      </c>
      <c r="K943" s="216" t="str">
        <f t="shared" si="60"/>
        <v>0</v>
      </c>
      <c r="L943" s="216" t="str">
        <f t="shared" si="58"/>
        <v>2</v>
      </c>
      <c r="M943" s="216" t="str">
        <f t="shared" si="59"/>
        <v>1</v>
      </c>
    </row>
    <row r="944" spans="3:13" x14ac:dyDescent="0.2">
      <c r="C944" s="132" t="s">
        <v>1304</v>
      </c>
      <c r="I944" s="204" t="s">
        <v>1260</v>
      </c>
      <c r="J944" s="215" t="str">
        <f t="shared" si="57"/>
        <v>0</v>
      </c>
      <c r="K944" s="216" t="str">
        <f t="shared" si="60"/>
        <v>0</v>
      </c>
      <c r="L944" s="216" t="str">
        <f t="shared" si="58"/>
        <v>3</v>
      </c>
      <c r="M944" s="216" t="str">
        <f t="shared" si="59"/>
        <v>1</v>
      </c>
    </row>
    <row r="945" spans="3:13" x14ac:dyDescent="0.2">
      <c r="C945" s="132" t="s">
        <v>1304</v>
      </c>
      <c r="I945" s="204" t="s">
        <v>1261</v>
      </c>
      <c r="J945" s="215" t="str">
        <f t="shared" si="57"/>
        <v>0</v>
      </c>
      <c r="K945" s="216" t="str">
        <f t="shared" si="60"/>
        <v>0</v>
      </c>
      <c r="L945" s="216" t="str">
        <f t="shared" si="58"/>
        <v>9</v>
      </c>
      <c r="M945" s="216" t="str">
        <f t="shared" si="59"/>
        <v>1</v>
      </c>
    </row>
    <row r="946" spans="3:13" x14ac:dyDescent="0.2">
      <c r="C946" s="132" t="s">
        <v>1304</v>
      </c>
      <c r="I946" s="131" t="s">
        <v>1262</v>
      </c>
      <c r="J946" s="215" t="str">
        <f t="shared" si="57"/>
        <v>0</v>
      </c>
      <c r="K946" s="216" t="str">
        <f t="shared" si="60"/>
        <v>0</v>
      </c>
      <c r="L946" s="216" t="str">
        <f t="shared" si="58"/>
        <v>0</v>
      </c>
      <c r="M946" s="216" t="str">
        <f t="shared" si="59"/>
        <v>2</v>
      </c>
    </row>
    <row r="947" spans="3:13" x14ac:dyDescent="0.2">
      <c r="C947" s="132" t="s">
        <v>1304</v>
      </c>
      <c r="I947" s="204" t="s">
        <v>1263</v>
      </c>
      <c r="J947" s="215" t="str">
        <f t="shared" si="57"/>
        <v>0</v>
      </c>
      <c r="K947" s="216" t="str">
        <f t="shared" si="60"/>
        <v>0</v>
      </c>
      <c r="L947" s="216" t="str">
        <f t="shared" si="58"/>
        <v>1</v>
      </c>
      <c r="M947" s="216" t="str">
        <f t="shared" si="59"/>
        <v>2</v>
      </c>
    </row>
    <row r="948" spans="3:13" x14ac:dyDescent="0.2">
      <c r="C948" s="132" t="s">
        <v>1304</v>
      </c>
      <c r="I948" s="204" t="s">
        <v>1264</v>
      </c>
      <c r="J948" s="215" t="str">
        <f t="shared" si="57"/>
        <v>0</v>
      </c>
      <c r="K948" s="216" t="str">
        <f t="shared" si="60"/>
        <v>0</v>
      </c>
      <c r="L948" s="216" t="str">
        <f t="shared" si="58"/>
        <v>9</v>
      </c>
      <c r="M948" s="216" t="str">
        <f t="shared" si="59"/>
        <v>2</v>
      </c>
    </row>
    <row r="949" spans="3:13" ht="15" x14ac:dyDescent="0.25">
      <c r="C949" s="132" t="s">
        <v>1304</v>
      </c>
      <c r="I949" s="206" t="s">
        <v>1265</v>
      </c>
      <c r="J949" s="215" t="str">
        <f t="shared" si="57"/>
        <v>0</v>
      </c>
      <c r="K949" s="216" t="str">
        <f t="shared" si="60"/>
        <v>0</v>
      </c>
      <c r="L949" s="216" t="str">
        <f t="shared" si="58"/>
        <v>0</v>
      </c>
      <c r="M949" s="216" t="str">
        <f t="shared" si="59"/>
        <v>0</v>
      </c>
    </row>
    <row r="950" spans="3:13" x14ac:dyDescent="0.2">
      <c r="C950" s="132" t="s">
        <v>1304</v>
      </c>
      <c r="I950" s="131" t="s">
        <v>1266</v>
      </c>
      <c r="J950" s="215" t="str">
        <f t="shared" si="57"/>
        <v>0</v>
      </c>
      <c r="K950" s="216" t="str">
        <f t="shared" si="60"/>
        <v>0</v>
      </c>
      <c r="L950" s="216" t="str">
        <f t="shared" si="58"/>
        <v>0</v>
      </c>
      <c r="M950" s="216" t="str">
        <f t="shared" si="59"/>
        <v>1</v>
      </c>
    </row>
    <row r="951" spans="3:13" x14ac:dyDescent="0.2">
      <c r="C951" s="132" t="s">
        <v>1304</v>
      </c>
      <c r="I951" s="204" t="s">
        <v>1267</v>
      </c>
      <c r="J951" s="215" t="str">
        <f t="shared" si="57"/>
        <v>0</v>
      </c>
      <c r="K951" s="216" t="str">
        <f t="shared" si="60"/>
        <v>0</v>
      </c>
      <c r="L951" s="216" t="str">
        <f t="shared" si="58"/>
        <v>1</v>
      </c>
      <c r="M951" s="216" t="str">
        <f t="shared" si="59"/>
        <v>1</v>
      </c>
    </row>
    <row r="952" spans="3:13" x14ac:dyDescent="0.2">
      <c r="C952" s="132" t="s">
        <v>1304</v>
      </c>
      <c r="I952" s="204" t="s">
        <v>1268</v>
      </c>
      <c r="J952" s="215" t="str">
        <f t="shared" si="57"/>
        <v>0</v>
      </c>
      <c r="K952" s="216" t="str">
        <f t="shared" si="60"/>
        <v>0</v>
      </c>
      <c r="L952" s="216" t="str">
        <f t="shared" si="58"/>
        <v>2</v>
      </c>
      <c r="M952" s="216" t="str">
        <f t="shared" si="59"/>
        <v>1</v>
      </c>
    </row>
    <row r="953" spans="3:13" x14ac:dyDescent="0.2">
      <c r="C953" s="132" t="s">
        <v>1304</v>
      </c>
      <c r="I953" s="131" t="s">
        <v>1269</v>
      </c>
      <c r="J953" s="215" t="str">
        <f t="shared" si="57"/>
        <v>0</v>
      </c>
      <c r="K953" s="216" t="str">
        <f t="shared" si="60"/>
        <v>0</v>
      </c>
      <c r="L953" s="216" t="str">
        <f t="shared" si="58"/>
        <v>0</v>
      </c>
      <c r="M953" s="216" t="str">
        <f t="shared" si="59"/>
        <v>2</v>
      </c>
    </row>
    <row r="954" spans="3:13" x14ac:dyDescent="0.2">
      <c r="C954" s="132" t="s">
        <v>1304</v>
      </c>
      <c r="I954" s="131" t="s">
        <v>1270</v>
      </c>
      <c r="J954" s="215" t="str">
        <f t="shared" si="57"/>
        <v>0</v>
      </c>
      <c r="K954" s="216" t="str">
        <f t="shared" si="60"/>
        <v>0</v>
      </c>
      <c r="L954" s="216" t="str">
        <f t="shared" si="58"/>
        <v>0</v>
      </c>
      <c r="M954" s="216" t="str">
        <f t="shared" si="59"/>
        <v>9</v>
      </c>
    </row>
    <row r="955" spans="3:13" x14ac:dyDescent="0.2">
      <c r="C955" s="132" t="s">
        <v>1304</v>
      </c>
      <c r="I955" s="204" t="s">
        <v>1271</v>
      </c>
      <c r="J955" s="215" t="str">
        <f t="shared" si="57"/>
        <v>0</v>
      </c>
      <c r="K955" s="216" t="str">
        <f t="shared" si="60"/>
        <v>0</v>
      </c>
      <c r="L955" s="216" t="str">
        <f t="shared" si="58"/>
        <v>1</v>
      </c>
      <c r="M955" s="216" t="str">
        <f t="shared" si="59"/>
        <v>9</v>
      </c>
    </row>
    <row r="956" spans="3:13" x14ac:dyDescent="0.2">
      <c r="C956" s="132" t="s">
        <v>1304</v>
      </c>
      <c r="I956" s="204" t="s">
        <v>1272</v>
      </c>
      <c r="J956" s="215" t="str">
        <f t="shared" si="57"/>
        <v>0</v>
      </c>
      <c r="K956" s="216" t="str">
        <f t="shared" si="60"/>
        <v>0</v>
      </c>
      <c r="L956" s="216" t="str">
        <f t="shared" si="58"/>
        <v>2</v>
      </c>
      <c r="M956" s="216" t="str">
        <f t="shared" si="59"/>
        <v>9</v>
      </c>
    </row>
    <row r="957" spans="3:13" x14ac:dyDescent="0.2">
      <c r="C957" s="132" t="s">
        <v>1304</v>
      </c>
      <c r="I957" s="204" t="s">
        <v>1273</v>
      </c>
      <c r="J957" s="215" t="str">
        <f t="shared" si="57"/>
        <v>0</v>
      </c>
      <c r="K957" s="216" t="str">
        <f t="shared" si="60"/>
        <v>0</v>
      </c>
      <c r="L957" s="216" t="str">
        <f t="shared" si="58"/>
        <v>9</v>
      </c>
      <c r="M957" s="216" t="str">
        <f t="shared" si="59"/>
        <v>9</v>
      </c>
    </row>
    <row r="958" spans="3:13" x14ac:dyDescent="0.2">
      <c r="C958" s="132" t="s">
        <v>1304</v>
      </c>
      <c r="I958" s="204" t="s">
        <v>1274</v>
      </c>
      <c r="J958" s="215" t="str">
        <f t="shared" si="57"/>
        <v>0</v>
      </c>
      <c r="K958" s="216" t="str">
        <f t="shared" si="60"/>
        <v>1</v>
      </c>
      <c r="L958" s="216" t="str">
        <f t="shared" si="58"/>
        <v>9</v>
      </c>
      <c r="M958" s="216" t="str">
        <f t="shared" si="59"/>
        <v>9</v>
      </c>
    </row>
    <row r="959" spans="3:13" x14ac:dyDescent="0.2">
      <c r="C959" s="132" t="s">
        <v>1304</v>
      </c>
      <c r="I959" s="204" t="s">
        <v>1275</v>
      </c>
      <c r="J959" s="215" t="str">
        <f t="shared" si="57"/>
        <v>0</v>
      </c>
      <c r="K959" s="216" t="str">
        <f t="shared" si="60"/>
        <v>2</v>
      </c>
      <c r="L959" s="216" t="str">
        <f t="shared" si="58"/>
        <v>9</v>
      </c>
      <c r="M959" s="216" t="str">
        <f t="shared" si="59"/>
        <v>9</v>
      </c>
    </row>
    <row r="960" spans="3:13" x14ac:dyDescent="0.2">
      <c r="C960" s="132" t="s">
        <v>1304</v>
      </c>
      <c r="I960" s="204" t="s">
        <v>1276</v>
      </c>
      <c r="J960" s="215" t="str">
        <f t="shared" si="57"/>
        <v>0</v>
      </c>
      <c r="K960" s="216" t="str">
        <f t="shared" si="60"/>
        <v>3</v>
      </c>
      <c r="L960" s="216" t="str">
        <f t="shared" si="58"/>
        <v>9</v>
      </c>
      <c r="M960" s="216" t="str">
        <f t="shared" si="59"/>
        <v>9</v>
      </c>
    </row>
    <row r="961" spans="3:13" x14ac:dyDescent="0.2">
      <c r="C961" s="132" t="s">
        <v>1304</v>
      </c>
      <c r="I961" s="204" t="s">
        <v>1277</v>
      </c>
      <c r="J961" s="215" t="str">
        <f t="shared" si="57"/>
        <v>0</v>
      </c>
      <c r="K961" s="216" t="str">
        <f t="shared" si="60"/>
        <v>4</v>
      </c>
      <c r="L961" s="216" t="str">
        <f t="shared" si="58"/>
        <v>9</v>
      </c>
      <c r="M961" s="216" t="str">
        <f t="shared" si="59"/>
        <v>9</v>
      </c>
    </row>
    <row r="962" spans="3:13" x14ac:dyDescent="0.2">
      <c r="C962" s="132" t="s">
        <v>1304</v>
      </c>
      <c r="I962" s="204" t="s">
        <v>1278</v>
      </c>
      <c r="J962" s="215" t="str">
        <f t="shared" si="57"/>
        <v>0</v>
      </c>
      <c r="K962" s="216" t="str">
        <f t="shared" si="60"/>
        <v>5</v>
      </c>
      <c r="L962" s="216" t="str">
        <f t="shared" si="58"/>
        <v>9</v>
      </c>
      <c r="M962" s="216" t="str">
        <f t="shared" si="59"/>
        <v>9</v>
      </c>
    </row>
    <row r="963" spans="3:13" x14ac:dyDescent="0.2">
      <c r="C963" s="132" t="s">
        <v>1304</v>
      </c>
      <c r="I963" s="204" t="s">
        <v>1279</v>
      </c>
      <c r="J963" s="215" t="str">
        <f t="shared" si="57"/>
        <v>0</v>
      </c>
      <c r="K963" s="216" t="str">
        <f t="shared" si="60"/>
        <v>6</v>
      </c>
      <c r="L963" s="216" t="str">
        <f t="shared" si="58"/>
        <v>9</v>
      </c>
      <c r="M963" s="216" t="str">
        <f t="shared" si="59"/>
        <v>9</v>
      </c>
    </row>
    <row r="964" spans="3:13" x14ac:dyDescent="0.2">
      <c r="C964" s="132" t="s">
        <v>1304</v>
      </c>
      <c r="I964" s="204" t="s">
        <v>1280</v>
      </c>
      <c r="J964" s="215" t="str">
        <f t="shared" ref="J964:J987" si="61">LEFT(RIGHT(LEFT(I964,6),1),1)</f>
        <v>0</v>
      </c>
      <c r="K964" s="216" t="str">
        <f t="shared" si="60"/>
        <v>7</v>
      </c>
      <c r="L964" s="216" t="str">
        <f t="shared" ref="L964:L987" si="62">LEFT(RIGHT(LEFT(I964,6),3),1)</f>
        <v>9</v>
      </c>
      <c r="M964" s="216" t="str">
        <f t="shared" ref="M964:M987" si="63">LEFT(RIGHT(LEFT(I964,6),4),1)</f>
        <v>9</v>
      </c>
    </row>
    <row r="965" spans="3:13" x14ac:dyDescent="0.2">
      <c r="C965" s="132" t="s">
        <v>1304</v>
      </c>
      <c r="I965" s="204" t="s">
        <v>1281</v>
      </c>
      <c r="J965" s="215" t="str">
        <f t="shared" si="61"/>
        <v>0</v>
      </c>
      <c r="K965" s="216" t="str">
        <f t="shared" si="60"/>
        <v>9</v>
      </c>
      <c r="L965" s="216" t="str">
        <f t="shared" si="62"/>
        <v>9</v>
      </c>
      <c r="M965" s="216" t="str">
        <f t="shared" si="63"/>
        <v>9</v>
      </c>
    </row>
    <row r="966" spans="3:13" ht="15" x14ac:dyDescent="0.25">
      <c r="C966" s="132" t="s">
        <v>1304</v>
      </c>
      <c r="I966" s="206" t="s">
        <v>1282</v>
      </c>
      <c r="J966" s="215" t="str">
        <f t="shared" si="61"/>
        <v>0</v>
      </c>
      <c r="K966" s="216" t="str">
        <f t="shared" si="60"/>
        <v>0</v>
      </c>
      <c r="L966" s="216" t="str">
        <f t="shared" si="62"/>
        <v>0</v>
      </c>
      <c r="M966" s="216" t="str">
        <f t="shared" si="63"/>
        <v>0</v>
      </c>
    </row>
    <row r="967" spans="3:13" x14ac:dyDescent="0.2">
      <c r="C967" s="132" t="s">
        <v>1304</v>
      </c>
      <c r="I967" s="131" t="s">
        <v>1283</v>
      </c>
      <c r="J967" s="215" t="str">
        <f t="shared" si="61"/>
        <v>0</v>
      </c>
      <c r="K967" s="216" t="str">
        <f t="shared" si="60"/>
        <v>0</v>
      </c>
      <c r="L967" s="216" t="str">
        <f t="shared" si="62"/>
        <v>0</v>
      </c>
      <c r="M967" s="216" t="str">
        <f t="shared" si="63"/>
        <v>1</v>
      </c>
    </row>
    <row r="968" spans="3:13" x14ac:dyDescent="0.2">
      <c r="C968" s="132" t="s">
        <v>1304</v>
      </c>
      <c r="I968" s="204" t="s">
        <v>1284</v>
      </c>
      <c r="J968" s="215" t="str">
        <f t="shared" si="61"/>
        <v>0</v>
      </c>
      <c r="K968" s="216" t="str">
        <f t="shared" ref="K968:K987" si="64">LEFT(RIGHT(LEFT(I968,6),2),1)</f>
        <v>0</v>
      </c>
      <c r="L968" s="216" t="str">
        <f t="shared" si="62"/>
        <v>1</v>
      </c>
      <c r="M968" s="216" t="str">
        <f t="shared" si="63"/>
        <v>1</v>
      </c>
    </row>
    <row r="969" spans="3:13" x14ac:dyDescent="0.2">
      <c r="C969" s="132" t="s">
        <v>1304</v>
      </c>
      <c r="I969" s="204" t="s">
        <v>1285</v>
      </c>
      <c r="J969" s="215" t="str">
        <f t="shared" si="61"/>
        <v>0</v>
      </c>
      <c r="K969" s="216" t="str">
        <f t="shared" si="64"/>
        <v>0</v>
      </c>
      <c r="L969" s="216" t="str">
        <f t="shared" si="62"/>
        <v>2</v>
      </c>
      <c r="M969" s="216" t="str">
        <f t="shared" si="63"/>
        <v>1</v>
      </c>
    </row>
    <row r="970" spans="3:13" x14ac:dyDescent="0.2">
      <c r="C970" s="132" t="s">
        <v>1304</v>
      </c>
      <c r="I970" s="131" t="s">
        <v>1286</v>
      </c>
      <c r="J970" s="215" t="str">
        <f t="shared" si="61"/>
        <v>0</v>
      </c>
      <c r="K970" s="216" t="str">
        <f t="shared" si="64"/>
        <v>0</v>
      </c>
      <c r="L970" s="216" t="str">
        <f t="shared" si="62"/>
        <v>0</v>
      </c>
      <c r="M970" s="216" t="str">
        <f t="shared" si="63"/>
        <v>2</v>
      </c>
    </row>
    <row r="971" spans="3:13" x14ac:dyDescent="0.2">
      <c r="C971" s="132" t="s">
        <v>1304</v>
      </c>
      <c r="I971" s="204" t="s">
        <v>1287</v>
      </c>
      <c r="J971" s="215" t="str">
        <f t="shared" si="61"/>
        <v>0</v>
      </c>
      <c r="K971" s="216" t="str">
        <f t="shared" si="64"/>
        <v>0</v>
      </c>
      <c r="L971" s="216" t="str">
        <f t="shared" si="62"/>
        <v>1</v>
      </c>
      <c r="M971" s="216" t="str">
        <f t="shared" si="63"/>
        <v>2</v>
      </c>
    </row>
    <row r="972" spans="3:13" x14ac:dyDescent="0.2">
      <c r="C972" s="132" t="s">
        <v>1304</v>
      </c>
      <c r="I972" s="204" t="s">
        <v>1288</v>
      </c>
      <c r="J972" s="215" t="str">
        <f t="shared" si="61"/>
        <v>0</v>
      </c>
      <c r="K972" s="216" t="str">
        <f t="shared" si="64"/>
        <v>0</v>
      </c>
      <c r="L972" s="216" t="str">
        <f t="shared" si="62"/>
        <v>2</v>
      </c>
      <c r="M972" s="216" t="str">
        <f t="shared" si="63"/>
        <v>2</v>
      </c>
    </row>
    <row r="973" spans="3:13" x14ac:dyDescent="0.2">
      <c r="C973" s="132" t="s">
        <v>1304</v>
      </c>
      <c r="I973" s="204" t="s">
        <v>1289</v>
      </c>
      <c r="J973" s="215" t="str">
        <f t="shared" si="61"/>
        <v>0</v>
      </c>
      <c r="K973" s="216" t="str">
        <f t="shared" si="64"/>
        <v>0</v>
      </c>
      <c r="L973" s="216" t="str">
        <f t="shared" si="62"/>
        <v>3</v>
      </c>
      <c r="M973" s="216" t="str">
        <f t="shared" si="63"/>
        <v>2</v>
      </c>
    </row>
    <row r="974" spans="3:13" x14ac:dyDescent="0.2">
      <c r="C974" s="132" t="s">
        <v>1304</v>
      </c>
      <c r="I974" s="204" t="s">
        <v>1290</v>
      </c>
      <c r="J974" s="215" t="str">
        <f t="shared" si="61"/>
        <v>0</v>
      </c>
      <c r="K974" s="216" t="str">
        <f t="shared" si="64"/>
        <v>0</v>
      </c>
      <c r="L974" s="216" t="str">
        <f t="shared" si="62"/>
        <v>4</v>
      </c>
      <c r="M974" s="216" t="str">
        <f t="shared" si="63"/>
        <v>2</v>
      </c>
    </row>
    <row r="975" spans="3:13" x14ac:dyDescent="0.2">
      <c r="C975" s="132" t="s">
        <v>1304</v>
      </c>
      <c r="I975" s="204" t="s">
        <v>1291</v>
      </c>
      <c r="J975" s="215" t="str">
        <f t="shared" si="61"/>
        <v>0</v>
      </c>
      <c r="K975" s="216" t="str">
        <f t="shared" si="64"/>
        <v>0</v>
      </c>
      <c r="L975" s="216" t="str">
        <f t="shared" si="62"/>
        <v>5</v>
      </c>
      <c r="M975" s="216" t="str">
        <f t="shared" si="63"/>
        <v>2</v>
      </c>
    </row>
    <row r="976" spans="3:13" x14ac:dyDescent="0.2">
      <c r="C976" s="132" t="s">
        <v>1304</v>
      </c>
      <c r="I976" s="204" t="s">
        <v>1292</v>
      </c>
      <c r="J976" s="215" t="str">
        <f t="shared" si="61"/>
        <v>0</v>
      </c>
      <c r="K976" s="216" t="str">
        <f t="shared" si="64"/>
        <v>0</v>
      </c>
      <c r="L976" s="216" t="str">
        <f t="shared" si="62"/>
        <v>9</v>
      </c>
      <c r="M976" s="216" t="str">
        <f t="shared" si="63"/>
        <v>2</v>
      </c>
    </row>
    <row r="977" spans="3:13" ht="15" x14ac:dyDescent="0.25">
      <c r="C977" s="132" t="s">
        <v>1304</v>
      </c>
      <c r="I977" s="206" t="s">
        <v>1293</v>
      </c>
      <c r="J977" s="215" t="str">
        <f t="shared" si="61"/>
        <v>0</v>
      </c>
      <c r="K977" s="216" t="str">
        <f t="shared" si="64"/>
        <v>0</v>
      </c>
      <c r="L977" s="216" t="str">
        <f t="shared" si="62"/>
        <v>0</v>
      </c>
      <c r="M977" s="216" t="str">
        <f t="shared" si="63"/>
        <v>0</v>
      </c>
    </row>
    <row r="978" spans="3:13" x14ac:dyDescent="0.2">
      <c r="C978" s="132" t="s">
        <v>1304</v>
      </c>
      <c r="I978" s="204" t="s">
        <v>1294</v>
      </c>
      <c r="J978" s="215" t="str">
        <f t="shared" si="61"/>
        <v>0</v>
      </c>
      <c r="K978" s="216" t="str">
        <f t="shared" si="64"/>
        <v>0</v>
      </c>
      <c r="L978" s="216" t="str">
        <f t="shared" si="62"/>
        <v>1</v>
      </c>
      <c r="M978" s="216" t="str">
        <f t="shared" si="63"/>
        <v>0</v>
      </c>
    </row>
    <row r="979" spans="3:13" x14ac:dyDescent="0.2">
      <c r="C979" s="132" t="s">
        <v>1304</v>
      </c>
      <c r="I979" s="204" t="s">
        <v>1295</v>
      </c>
      <c r="J979" s="215" t="str">
        <f t="shared" si="61"/>
        <v>0</v>
      </c>
      <c r="K979" s="216" t="str">
        <f t="shared" si="64"/>
        <v>0</v>
      </c>
      <c r="L979" s="216" t="str">
        <f t="shared" si="62"/>
        <v>2</v>
      </c>
      <c r="M979" s="216" t="str">
        <f t="shared" si="63"/>
        <v>0</v>
      </c>
    </row>
    <row r="980" spans="3:13" x14ac:dyDescent="0.2">
      <c r="C980" s="132" t="s">
        <v>1304</v>
      </c>
      <c r="I980" s="204" t="s">
        <v>1296</v>
      </c>
      <c r="J980" s="215" t="str">
        <f t="shared" si="61"/>
        <v>0</v>
      </c>
      <c r="K980" s="216" t="str">
        <f t="shared" si="64"/>
        <v>0</v>
      </c>
      <c r="L980" s="216" t="str">
        <f t="shared" si="62"/>
        <v>3</v>
      </c>
      <c r="M980" s="216" t="str">
        <f t="shared" si="63"/>
        <v>0</v>
      </c>
    </row>
    <row r="981" spans="3:13" x14ac:dyDescent="0.2">
      <c r="C981" s="132" t="s">
        <v>1304</v>
      </c>
      <c r="I981" s="204" t="s">
        <v>1297</v>
      </c>
      <c r="J981" s="215" t="str">
        <f t="shared" si="61"/>
        <v>0</v>
      </c>
      <c r="K981" s="216" t="str">
        <f t="shared" si="64"/>
        <v>0</v>
      </c>
      <c r="L981" s="216" t="str">
        <f t="shared" si="62"/>
        <v>4</v>
      </c>
      <c r="M981" s="216" t="str">
        <f t="shared" si="63"/>
        <v>0</v>
      </c>
    </row>
    <row r="982" spans="3:13" x14ac:dyDescent="0.2">
      <c r="C982" s="132" t="s">
        <v>1304</v>
      </c>
      <c r="I982" s="204" t="s">
        <v>1298</v>
      </c>
      <c r="J982" s="215" t="str">
        <f t="shared" si="61"/>
        <v>0</v>
      </c>
      <c r="K982" s="216" t="str">
        <f t="shared" si="64"/>
        <v>0</v>
      </c>
      <c r="L982" s="216" t="str">
        <f t="shared" si="62"/>
        <v>9</v>
      </c>
      <c r="M982" s="216" t="str">
        <f t="shared" si="63"/>
        <v>0</v>
      </c>
    </row>
    <row r="983" spans="3:13" ht="15" x14ac:dyDescent="0.25">
      <c r="C983" s="132" t="s">
        <v>1304</v>
      </c>
      <c r="I983" s="206" t="s">
        <v>1299</v>
      </c>
      <c r="J983" s="215" t="str">
        <f t="shared" si="61"/>
        <v>0</v>
      </c>
      <c r="K983" s="216" t="str">
        <f t="shared" si="64"/>
        <v>0</v>
      </c>
      <c r="L983" s="216" t="str">
        <f t="shared" si="62"/>
        <v>0</v>
      </c>
      <c r="M983" s="216" t="str">
        <f t="shared" si="63"/>
        <v>0</v>
      </c>
    </row>
    <row r="984" spans="3:13" ht="15" x14ac:dyDescent="0.25">
      <c r="C984" s="132" t="s">
        <v>1304</v>
      </c>
      <c r="I984" s="206" t="s">
        <v>1300</v>
      </c>
      <c r="J984" s="215" t="str">
        <f t="shared" si="61"/>
        <v>0</v>
      </c>
      <c r="K984" s="216" t="str">
        <f t="shared" si="64"/>
        <v>0</v>
      </c>
      <c r="L984" s="216" t="str">
        <f t="shared" si="62"/>
        <v>0</v>
      </c>
      <c r="M984" s="216" t="str">
        <f t="shared" si="63"/>
        <v>0</v>
      </c>
    </row>
    <row r="985" spans="3:13" x14ac:dyDescent="0.2">
      <c r="C985" s="132" t="s">
        <v>1304</v>
      </c>
      <c r="I985" s="131" t="s">
        <v>1301</v>
      </c>
      <c r="J985" s="215" t="str">
        <f t="shared" si="61"/>
        <v>0</v>
      </c>
      <c r="K985" s="216" t="str">
        <f t="shared" si="64"/>
        <v>0</v>
      </c>
      <c r="L985" s="216" t="str">
        <f t="shared" si="62"/>
        <v>0</v>
      </c>
      <c r="M985" s="216" t="str">
        <f t="shared" si="63"/>
        <v>1</v>
      </c>
    </row>
    <row r="986" spans="3:13" x14ac:dyDescent="0.2">
      <c r="I986" s="131" t="s">
        <v>1302</v>
      </c>
      <c r="J986" s="215" t="str">
        <f t="shared" si="61"/>
        <v>0</v>
      </c>
      <c r="K986" s="216" t="str">
        <f t="shared" si="64"/>
        <v>0</v>
      </c>
      <c r="L986" s="216" t="str">
        <f t="shared" si="62"/>
        <v>0</v>
      </c>
      <c r="M986" s="216" t="str">
        <f t="shared" si="63"/>
        <v>2</v>
      </c>
    </row>
    <row r="987" spans="3:13" ht="15" x14ac:dyDescent="0.25">
      <c r="I987" s="207" t="s">
        <v>1303</v>
      </c>
      <c r="J987" s="215" t="str">
        <f t="shared" si="61"/>
        <v>0</v>
      </c>
      <c r="K987" s="216" t="str">
        <f t="shared" si="64"/>
        <v>0</v>
      </c>
      <c r="L987" s="216" t="str">
        <f t="shared" si="62"/>
        <v>0</v>
      </c>
      <c r="M987" s="216" t="str">
        <f t="shared" si="63"/>
        <v>0</v>
      </c>
    </row>
  </sheetData>
  <autoFilter ref="J2:M987"/>
  <customSheetViews>
    <customSheetView guid="{AF64BEBD-3734-436D-A661-AC7E2AB009A1}" scale="85" showAutoFilter="1" state="hidden">
      <selection activeCell="M6" sqref="M6"/>
      <pageMargins left="0.7" right="0.7" top="0.78740157499999996" bottom="0.78740157499999996" header="0.3" footer="0.3"/>
      <autoFilter ref="J2:M987"/>
    </customSheetView>
    <customSheetView guid="{8F5C159B-DFE3-4174-8808-229F7563F2FB}" scale="85" showAutoFilter="1" state="hidden">
      <selection activeCell="M6" sqref="M6"/>
      <pageMargins left="0.7" right="0.7" top="0.78740157499999996" bottom="0.78740157499999996" header="0.3" footer="0.3"/>
      <autoFilter ref="J2:M987"/>
    </customSheetView>
    <customSheetView guid="{E2A74E9E-88FD-4458-ABB9-B8D1A7C3CF36}" scale="85" showAutoFilter="1" state="hidden">
      <selection activeCell="M6" sqref="M6"/>
      <pageMargins left="0.7" right="0.7" top="0.78740157499999996" bottom="0.78740157499999996" header="0.3" footer="0.3"/>
      <autoFilter ref="J2:M987"/>
    </customSheetView>
    <customSheetView guid="{A6F1E8F6-0F5A-43FB-ADC1-71A10FAD7AA9}" scale="85" showAutoFilter="1" state="hidden">
      <selection activeCell="M6" sqref="M6"/>
      <pageMargins left="0.7" right="0.7" top="0.78740157499999996" bottom="0.78740157499999996" header="0.3" footer="0.3"/>
      <autoFilter ref="J2:M987"/>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13</vt:i4>
      </vt:variant>
    </vt:vector>
  </HeadingPairs>
  <TitlesOfParts>
    <vt:vector size="18" baseType="lpstr">
      <vt:lpstr>TITUL, 1, 2, 6-9</vt:lpstr>
      <vt:lpstr>3</vt:lpstr>
      <vt:lpstr>4</vt:lpstr>
      <vt:lpstr>5</vt:lpstr>
      <vt:lpstr>nastavení</vt:lpstr>
      <vt:lpstr>bod_1.14._Kategorie_výzkumu_experimentálního_vývoje_a_inovací</vt:lpstr>
      <vt:lpstr>bod_1.15.1._Národní_priority_orientovaného_výzkumu_experimentálního_vývoje_a_inovací</vt:lpstr>
      <vt:lpstr>bod_1.16._Výsledky_dílčího_projektu_budou_uplatněny_v_oboru_dle_CZ_NACE</vt:lpstr>
      <vt:lpstr>bod_1.7._Kód_důvěrnosti_údajů</vt:lpstr>
      <vt:lpstr>bod_1.8._1.10._obory_CEP_dílčího_projektu</vt:lpstr>
      <vt:lpstr>bod_2._Novost_výsledku_míra_inovace</vt:lpstr>
      <vt:lpstr>bod_3.1._Role</vt:lpstr>
      <vt:lpstr>bod_4.2.2.4._Druh_výsledku_podle_struktury_databáze_RIV</vt:lpstr>
      <vt:lpstr>bod_Měsíce_řešení_projektu</vt:lpstr>
      <vt:lpstr>bod_Roky_implementace_vysledku</vt:lpstr>
      <vt:lpstr>bod_Roky_řešení_projektu</vt:lpstr>
      <vt:lpstr>'3'!Oblast_tisku</vt:lpstr>
      <vt:lpstr>'5'!Oblast_tisku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Ondřej Kaštovský</dc:creator>
  <cp:lastModifiedBy>Štemberková Růžena RNDr.</cp:lastModifiedBy>
  <cp:lastPrinted>2015-09-07T14:55:52Z</cp:lastPrinted>
  <dcterms:created xsi:type="dcterms:W3CDTF">2014-06-12T10:19:34Z</dcterms:created>
  <dcterms:modified xsi:type="dcterms:W3CDTF">2016-08-25T10:50:24Z</dcterms:modified>
</cp:coreProperties>
</file>